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120" yWindow="120" windowWidth="18960" windowHeight="11760" tabRatio="841"/>
  </bookViews>
  <sheets>
    <sheet name="تقادير" sheetId="12" r:id="rId1"/>
    <sheet name="شهادة" sheetId="18" r:id="rId2"/>
  </sheets>
  <definedNames>
    <definedName name="number">تقادير!$B$5:$B$115</definedName>
    <definedName name="_xlnm.Print_Titles" localSheetId="0">تقادير!$3:$4</definedName>
    <definedName name="الرقم">تقادير!$B$5:$B$115</definedName>
    <definedName name="الرقم1">تقادير!$B$5:$B$115</definedName>
  </definedNames>
  <calcPr calcId="124519"/>
</workbook>
</file>

<file path=xl/calcChain.xml><?xml version="1.0" encoding="utf-8"?>
<calcChain xmlns="http://schemas.openxmlformats.org/spreadsheetml/2006/main">
  <c r="O26" i="18"/>
  <c r="O4" l="1"/>
  <c r="O8"/>
  <c r="O14" s="1"/>
  <c r="O20" l="1"/>
  <c r="O16"/>
  <c r="O10"/>
  <c r="P3"/>
  <c r="O22" l="1"/>
  <c r="D2"/>
  <c r="O32" l="1"/>
  <c r="O28"/>
  <c r="P9"/>
  <c r="H10"/>
  <c r="I10"/>
  <c r="E10"/>
  <c r="D10"/>
  <c r="F10"/>
  <c r="D8"/>
  <c r="O38" l="1"/>
  <c r="O40" s="1"/>
  <c r="O34"/>
  <c r="P15"/>
  <c r="F16"/>
  <c r="G16"/>
  <c r="H16"/>
  <c r="D16"/>
  <c r="I16"/>
  <c r="E16"/>
  <c r="D14"/>
  <c r="P27" l="1"/>
  <c r="P21"/>
  <c r="H28"/>
  <c r="D28"/>
  <c r="I28"/>
  <c r="E28"/>
  <c r="F28"/>
  <c r="G28"/>
  <c r="G22"/>
  <c r="H22"/>
  <c r="D22"/>
  <c r="I22"/>
  <c r="E22"/>
  <c r="F22"/>
  <c r="D20"/>
  <c r="D26"/>
  <c r="P33" l="1"/>
  <c r="I34"/>
  <c r="E34"/>
  <c r="F34"/>
  <c r="D32"/>
  <c r="G34"/>
  <c r="D38"/>
  <c r="H34"/>
  <c r="D34"/>
  <c r="P39" l="1"/>
  <c r="E40"/>
  <c r="I40"/>
  <c r="D40"/>
  <c r="H40"/>
  <c r="G40"/>
  <c r="F40"/>
</calcChain>
</file>

<file path=xl/sharedStrings.xml><?xml version="1.0" encoding="utf-8"?>
<sst xmlns="http://schemas.openxmlformats.org/spreadsheetml/2006/main" count="325" uniqueCount="103">
  <si>
    <t>ت</t>
  </si>
  <si>
    <t>التقدير</t>
  </si>
  <si>
    <t>الملاحظات</t>
  </si>
  <si>
    <t xml:space="preserve">اسم الطالب </t>
  </si>
  <si>
    <t>جراحة</t>
  </si>
  <si>
    <t>النتيجة النهائية ناجح او مكمل او راسب</t>
  </si>
  <si>
    <t>جامعة بغداد / كلية الطب البيطري</t>
  </si>
  <si>
    <t>النتيجة النهائية</t>
  </si>
  <si>
    <t>اللجنة الامتحانية المركزية</t>
  </si>
  <si>
    <t xml:space="preserve">اسم الطالب: </t>
  </si>
  <si>
    <t>المادة</t>
  </si>
  <si>
    <t>توقيع اللجنة الامتحانية م.م.ضحى اسماعيل عبد المجيد</t>
  </si>
  <si>
    <t>ختم اللجنة الامتحانية المركزية</t>
  </si>
  <si>
    <t xml:space="preserve">توقيع اللجنة الامتحانية </t>
  </si>
  <si>
    <t xml:space="preserve">توقيع اللجنة الامتحانية  </t>
  </si>
  <si>
    <t>طب باطني</t>
  </si>
  <si>
    <t>جيد</t>
  </si>
  <si>
    <t>متوسط</t>
  </si>
  <si>
    <t>مقبول</t>
  </si>
  <si>
    <t>جيد جدا</t>
  </si>
  <si>
    <t>امتياز</t>
  </si>
  <si>
    <t>اسماك</t>
  </si>
  <si>
    <t>صحة عامة</t>
  </si>
  <si>
    <t>ولادة</t>
  </si>
  <si>
    <t>مصعب كامل عبد الحميد عباس</t>
  </si>
  <si>
    <t>منار جعفر صاحب مهدي</t>
  </si>
  <si>
    <t>منى داود سلمان كشيش</t>
  </si>
  <si>
    <t>منى مثنى ياسين طه</t>
  </si>
  <si>
    <t>مهند يوسف لفته محسن</t>
  </si>
  <si>
    <t>موج موفق خليل ابراهيم</t>
  </si>
  <si>
    <t>موسى جعفر صادق توفيق</t>
  </si>
  <si>
    <t>ميس خضير عباس كرم</t>
  </si>
  <si>
    <t>مينا قحطان محمود صبار</t>
  </si>
  <si>
    <t>مينا نهاد جبر لفته</t>
  </si>
  <si>
    <t>نبأ احمد محمود شهاب</t>
  </si>
  <si>
    <t>نعمة محي حميد هليل</t>
  </si>
  <si>
    <t>نمارق مشرق حقي سعد الله</t>
  </si>
  <si>
    <t>نور الهدى جميل مصطفى خضر</t>
  </si>
  <si>
    <t>نور جمال مهدي محمد</t>
  </si>
  <si>
    <t>نور حسن علي عكاب</t>
  </si>
  <si>
    <t>نور رياض باقر مهدي</t>
  </si>
  <si>
    <t>نور عبد الله جابر خشان</t>
  </si>
  <si>
    <t>هاجر باسم هاشم جاسم</t>
  </si>
  <si>
    <t>هاجر واثق خيري عبد الله</t>
  </si>
  <si>
    <t>هالة انور حالوب حمد</t>
  </si>
  <si>
    <t>هيلين لويس حسقيل ربان</t>
  </si>
  <si>
    <t>ودق يحيى يونس عباس</t>
  </si>
  <si>
    <t>وسام جاسم محمد شمية</t>
  </si>
  <si>
    <t>حيدر طارق حمزة حسين</t>
  </si>
  <si>
    <t>رسل عبدالعزيز شاكر</t>
  </si>
  <si>
    <t>سلام عبد المحسن اسنيدل</t>
  </si>
  <si>
    <t>علي خضير حمزة</t>
  </si>
  <si>
    <t>محمد يحي صلاح الدين احمد</t>
  </si>
  <si>
    <t>محمد ضياء بدر</t>
  </si>
  <si>
    <t>مصطفى فارس عبد الستار</t>
  </si>
  <si>
    <t xml:space="preserve">أصالة أنور حالوب حمد        </t>
  </si>
  <si>
    <t>اميره نعمة عباس عبد</t>
  </si>
  <si>
    <t>بارق سلمان صابر عسكر</t>
  </si>
  <si>
    <t>براء بهاء حسن مهدي</t>
  </si>
  <si>
    <t>الحارث عبد الحافظ عبد الدائم اسماعيل</t>
  </si>
  <si>
    <t>حنين محمد جاسم محمد</t>
  </si>
  <si>
    <t>رسول صبار زيد عباس</t>
  </si>
  <si>
    <t>رضوان احمد رشيد محمد</t>
  </si>
  <si>
    <t>رغدة قحطان اسماعيل احمد</t>
  </si>
  <si>
    <t>زهراء خيري عباس داود</t>
  </si>
  <si>
    <t>زياد فريد محمد رضا</t>
  </si>
  <si>
    <t>زيد موفق جبار ابراهيم</t>
  </si>
  <si>
    <t>زينب نجم عبود جبارة</t>
  </si>
  <si>
    <t>سارة ظافر محمد رضا</t>
  </si>
  <si>
    <t>سرى حامد شراتي بنيان</t>
  </si>
  <si>
    <t>سيف سعد كاظم جلاب</t>
  </si>
  <si>
    <t>صهيب وليد خالد طه</t>
  </si>
  <si>
    <t>علي شاكر ابو الليل خنجر</t>
  </si>
  <si>
    <t>علي محسن جواد كاظم</t>
  </si>
  <si>
    <t xml:space="preserve">الفاروق لؤي غازي سليم    </t>
  </si>
  <si>
    <t>محمد كامل محمود نجم</t>
  </si>
  <si>
    <t>مصطفى احمد ياسين احمد</t>
  </si>
  <si>
    <t>مصطفى حسين عبدال علي</t>
  </si>
  <si>
    <t>مصطفى محمود صالح حمادي</t>
  </si>
  <si>
    <t>مهند محسن فهد علي</t>
  </si>
  <si>
    <t>موفق عباس محمد عباس</t>
  </si>
  <si>
    <t>منتظر كاظم كامل جبر</t>
  </si>
  <si>
    <t>نور علي غازي عمر</t>
  </si>
  <si>
    <t>هبة الله ماجد حميد مجيد</t>
  </si>
  <si>
    <t>هوازن عدنان احمد معيقل</t>
  </si>
  <si>
    <t>وجدان سعد منشد صيهود</t>
  </si>
  <si>
    <t>احمد عبد الصمد حافظ</t>
  </si>
  <si>
    <t>ايه  نمير ثامر</t>
  </si>
  <si>
    <t>صفا اسامة احمد علي</t>
  </si>
  <si>
    <t>يوسف ضياء محمد</t>
  </si>
  <si>
    <t>امراض مشتركة</t>
  </si>
  <si>
    <t>المرحلةالخامسة  2016 - 2017                           الدور الاول</t>
  </si>
  <si>
    <t>المرحلة الخامسة  2016 - 2017                           الدور الاول</t>
  </si>
  <si>
    <t>المرحلة الخامسة 2016 - 2017                           الدور الاول</t>
  </si>
  <si>
    <t>طب عدلي ف2</t>
  </si>
  <si>
    <t>اخلاقيات المهنة ف2</t>
  </si>
  <si>
    <t>تطبيق بيطري ف2</t>
  </si>
  <si>
    <t>التطبيق الصيفي</t>
  </si>
  <si>
    <t>مستوفي</t>
  </si>
  <si>
    <t>المشاريع</t>
  </si>
  <si>
    <t>جيدجدا</t>
  </si>
  <si>
    <t>ناجح</t>
  </si>
  <si>
    <t>راسب</t>
  </si>
</sst>
</file>

<file path=xl/styles.xml><?xml version="1.0" encoding="utf-8"?>
<styleSheet xmlns="http://schemas.openxmlformats.org/spreadsheetml/2006/main">
  <fonts count="16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  <scheme val="minor"/>
    </font>
    <font>
      <b/>
      <sz val="16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5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b/>
      <sz val="12"/>
      <color theme="3"/>
      <name val="Arial"/>
      <family val="2"/>
      <charset val="178"/>
      <scheme val="minor"/>
    </font>
    <font>
      <b/>
      <sz val="11"/>
      <color rgb="FF9C0006"/>
      <name val="Arial"/>
      <family val="2"/>
      <scheme val="minor"/>
    </font>
    <font>
      <b/>
      <sz val="16"/>
      <color rgb="FF9C0006"/>
      <name val="Arial"/>
      <family val="2"/>
      <scheme val="minor"/>
    </font>
    <font>
      <b/>
      <sz val="18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thin">
        <color auto="1"/>
      </left>
      <right style="medium">
        <color rgb="FF000000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auto="1"/>
      </right>
      <top/>
      <bottom style="thick">
        <color theme="4"/>
      </bottom>
      <diagonal/>
    </border>
    <border>
      <left style="thin">
        <color auto="1"/>
      </left>
      <right/>
      <top/>
      <bottom/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4" tint="0.39997558519241921"/>
      </top>
      <bottom style="thick">
        <color theme="4"/>
      </bottom>
      <diagonal/>
    </border>
    <border>
      <left/>
      <right style="thin">
        <color auto="1"/>
      </right>
      <top style="medium">
        <color theme="4" tint="0.39997558519241921"/>
      </top>
      <bottom style="thick">
        <color theme="4"/>
      </bottom>
      <diagonal/>
    </border>
    <border>
      <left style="thin">
        <color auto="1"/>
      </left>
      <right/>
      <top style="medium">
        <color theme="4" tint="0.39997558519241921"/>
      </top>
      <bottom/>
      <diagonal/>
    </border>
    <border>
      <left/>
      <right/>
      <top style="medium">
        <color theme="4" tint="0.39997558519241921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</borders>
  <cellStyleXfs count="12">
    <xf numFmtId="0" fontId="0" fillId="0" borderId="0"/>
    <xf numFmtId="0" fontId="1" fillId="0" borderId="1">
      <alignment horizontal="center" vertical="center" wrapText="1"/>
    </xf>
    <xf numFmtId="0" fontId="2" fillId="2" borderId="2">
      <alignment horizontal="center"/>
    </xf>
    <xf numFmtId="0" fontId="2" fillId="3" borderId="2">
      <alignment horizontal="center"/>
    </xf>
    <xf numFmtId="0" fontId="5" fillId="5" borderId="5">
      <alignment horizontal="right" vertical="top" wrapText="1" readingOrder="2"/>
    </xf>
    <xf numFmtId="0" fontId="6" fillId="0" borderId="1">
      <alignment horizontal="center" vertical="center" wrapText="1"/>
    </xf>
    <xf numFmtId="0" fontId="3" fillId="4" borderId="2">
      <alignment horizontal="center" vertical="center"/>
    </xf>
    <xf numFmtId="0" fontId="3" fillId="0" borderId="2">
      <alignment horizontal="center" vertical="center"/>
    </xf>
    <xf numFmtId="0" fontId="1" fillId="6" borderId="2"/>
    <xf numFmtId="0" fontId="5" fillId="5" borderId="3">
      <alignment horizontal="right" vertical="top" wrapText="1" readingOrder="2"/>
    </xf>
    <xf numFmtId="0" fontId="10" fillId="0" borderId="13" applyNumberFormat="0" applyFill="0" applyAlignment="0" applyProtection="0"/>
    <xf numFmtId="0" fontId="11" fillId="0" borderId="14" applyNumberFormat="0" applyFill="0" applyAlignment="0" applyProtection="0"/>
  </cellStyleXfs>
  <cellXfs count="73">
    <xf numFmtId="0" fontId="0" fillId="0" borderId="0" xfId="0"/>
    <xf numFmtId="0" fontId="2" fillId="3" borderId="2" xfId="3" applyAlignment="1">
      <alignment horizontal="center" vertical="center"/>
    </xf>
    <xf numFmtId="0" fontId="4" fillId="0" borderId="3" xfId="0" applyFont="1" applyBorder="1" applyAlignment="1">
      <alignment horizontal="center" vertical="center" readingOrder="2"/>
    </xf>
    <xf numFmtId="0" fontId="4" fillId="0" borderId="4" xfId="0" applyFont="1" applyBorder="1" applyAlignment="1">
      <alignment horizontal="center" vertical="center" readingOrder="2"/>
    </xf>
    <xf numFmtId="0" fontId="0" fillId="0" borderId="0" xfId="0" applyAlignment="1"/>
    <xf numFmtId="0" fontId="9" fillId="0" borderId="1" xfId="5" applyFont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7" fillId="0" borderId="6" xfId="1" applyFont="1" applyBorder="1" applyAlignment="1">
      <alignment horizontal="center" vertical="center" shrinkToFit="1"/>
    </xf>
    <xf numFmtId="0" fontId="11" fillId="0" borderId="14" xfId="11"/>
    <xf numFmtId="0" fontId="15" fillId="8" borderId="0" xfId="0" applyFont="1" applyFill="1" applyAlignment="1">
      <alignment vertical="center" wrapText="1"/>
    </xf>
    <xf numFmtId="0" fontId="6" fillId="8" borderId="0" xfId="0" applyFont="1" applyFill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vertical="center" wrapText="1"/>
    </xf>
    <xf numFmtId="0" fontId="0" fillId="0" borderId="24" xfId="0" applyBorder="1" applyAlignment="1"/>
    <xf numFmtId="0" fontId="0" fillId="0" borderId="24" xfId="0" applyBorder="1"/>
    <xf numFmtId="0" fontId="8" fillId="9" borderId="24" xfId="0" applyFont="1" applyFill="1" applyBorder="1" applyAlignment="1">
      <alignment horizontal="center" vertical="center" wrapText="1"/>
    </xf>
    <xf numFmtId="0" fontId="13" fillId="4" borderId="24" xfId="6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shrinkToFit="1"/>
    </xf>
    <xf numFmtId="0" fontId="11" fillId="0" borderId="24" xfId="11" applyBorder="1"/>
    <xf numFmtId="0" fontId="5" fillId="5" borderId="5" xfId="4" applyAlignment="1">
      <alignment horizontal="right" vertical="center" readingOrder="2"/>
    </xf>
    <xf numFmtId="0" fontId="2" fillId="3" borderId="2" xfId="3" applyAlignment="1">
      <alignment horizontal="center"/>
    </xf>
    <xf numFmtId="0" fontId="5" fillId="5" borderId="5" xfId="4" applyFill="1" applyAlignment="1">
      <alignment horizontal="right" vertical="center" readingOrder="2"/>
    </xf>
    <xf numFmtId="0" fontId="0" fillId="0" borderId="0" xfId="0"/>
    <xf numFmtId="0" fontId="0" fillId="0" borderId="0" xfId="0"/>
    <xf numFmtId="0" fontId="11" fillId="0" borderId="24" xfId="1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1" fillId="0" borderId="0" xfId="11" applyBorder="1" applyAlignment="1">
      <alignment horizontal="center" vertical="center" wrapText="1"/>
    </xf>
    <xf numFmtId="0" fontId="11" fillId="0" borderId="14" xfId="11" applyAlignment="1">
      <alignment horizontal="center" vertical="center" wrapText="1"/>
    </xf>
    <xf numFmtId="0" fontId="0" fillId="0" borderId="0" xfId="0"/>
    <xf numFmtId="0" fontId="15" fillId="8" borderId="0" xfId="0" applyFont="1" applyFill="1" applyBorder="1" applyAlignment="1">
      <alignment horizontal="center" vertical="center" wrapText="1"/>
    </xf>
    <xf numFmtId="0" fontId="11" fillId="0" borderId="0" xfId="11" applyBorder="1" applyAlignment="1">
      <alignment horizontal="center" vertical="center" wrapText="1"/>
    </xf>
    <xf numFmtId="0" fontId="11" fillId="0" borderId="14" xfId="11" applyAlignment="1">
      <alignment horizontal="center" vertical="center" wrapText="1"/>
    </xf>
    <xf numFmtId="0" fontId="0" fillId="0" borderId="0" xfId="0"/>
    <xf numFmtId="0" fontId="11" fillId="0" borderId="24" xfId="1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1" fillId="0" borderId="24" xfId="1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1" fillId="0" borderId="0" xfId="11" applyBorder="1" applyAlignment="1">
      <alignment horizontal="center" vertical="center" wrapText="1"/>
    </xf>
    <xf numFmtId="0" fontId="11" fillId="0" borderId="14" xfId="11" applyAlignment="1">
      <alignment horizontal="center" vertical="center" wrapText="1"/>
    </xf>
    <xf numFmtId="0" fontId="0" fillId="0" borderId="0" xfId="0"/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 shrinkToFit="1"/>
    </xf>
    <xf numFmtId="0" fontId="7" fillId="0" borderId="8" xfId="0" applyNumberFormat="1" applyFont="1" applyBorder="1" applyAlignment="1">
      <alignment horizontal="center" vertical="center" wrapText="1" shrinkToFit="1"/>
    </xf>
    <xf numFmtId="0" fontId="7" fillId="6" borderId="9" xfId="2" applyFont="1" applyFill="1" applyBorder="1" applyAlignment="1">
      <alignment horizontal="center" vertical="center" textRotation="135" wrapText="1"/>
    </xf>
    <xf numFmtId="0" fontId="7" fillId="6" borderId="10" xfId="2" applyFont="1" applyFill="1" applyBorder="1" applyAlignment="1">
      <alignment horizontal="center" vertical="center" textRotation="135" wrapText="1"/>
    </xf>
    <xf numFmtId="0" fontId="2" fillId="3" borderId="11" xfId="3" applyBorder="1" applyAlignment="1">
      <alignment horizontal="center" vertical="center" wrapText="1"/>
    </xf>
    <xf numFmtId="0" fontId="2" fillId="3" borderId="12" xfId="3" applyBorder="1" applyAlignment="1">
      <alignment horizontal="center" vertical="center" wrapText="1"/>
    </xf>
    <xf numFmtId="0" fontId="12" fillId="0" borderId="17" xfId="10" applyFont="1" applyBorder="1" applyAlignment="1">
      <alignment horizontal="center"/>
    </xf>
    <xf numFmtId="0" fontId="3" fillId="7" borderId="22" xfId="0" applyFont="1" applyFill="1" applyBorder="1" applyAlignment="1">
      <alignment horizontal="center" vertical="center" wrapText="1"/>
    </xf>
    <xf numFmtId="0" fontId="11" fillId="0" borderId="0" xfId="11" applyBorder="1" applyAlignment="1">
      <alignment horizontal="center" vertical="center" wrapText="1"/>
    </xf>
    <xf numFmtId="0" fontId="11" fillId="0" borderId="14" xfId="11" applyAlignment="1">
      <alignment horizontal="center" vertical="center" wrapText="1"/>
    </xf>
    <xf numFmtId="0" fontId="11" fillId="0" borderId="18" xfId="11" applyBorder="1" applyAlignment="1">
      <alignment horizontal="center" vertical="center" wrapText="1"/>
    </xf>
    <xf numFmtId="0" fontId="0" fillId="0" borderId="0" xfId="0"/>
    <xf numFmtId="0" fontId="0" fillId="0" borderId="14" xfId="0" applyBorder="1"/>
    <xf numFmtId="0" fontId="15" fillId="8" borderId="2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19" xfId="10" applyFont="1" applyBorder="1" applyAlignment="1">
      <alignment horizontal="center"/>
    </xf>
    <xf numFmtId="0" fontId="12" fillId="0" borderId="20" xfId="10" applyFont="1" applyBorder="1" applyAlignment="1">
      <alignment horizontal="center"/>
    </xf>
    <xf numFmtId="0" fontId="14" fillId="4" borderId="21" xfId="6" applyFont="1" applyBorder="1" applyAlignment="1">
      <alignment horizontal="center" vertical="center" wrapText="1"/>
    </xf>
    <xf numFmtId="0" fontId="14" fillId="4" borderId="22" xfId="6" applyFont="1" applyBorder="1" applyAlignment="1">
      <alignment horizontal="center" vertical="center" wrapText="1"/>
    </xf>
    <xf numFmtId="0" fontId="12" fillId="0" borderId="13" xfId="10" applyFont="1" applyAlignment="1">
      <alignment horizontal="center"/>
    </xf>
    <xf numFmtId="0" fontId="12" fillId="0" borderId="15" xfId="10" applyFont="1" applyBorder="1" applyAlignment="1">
      <alignment horizontal="center"/>
    </xf>
    <xf numFmtId="0" fontId="14" fillId="4" borderId="16" xfId="6" applyFont="1" applyBorder="1" applyAlignment="1">
      <alignment horizontal="center" vertical="center" wrapText="1"/>
    </xf>
    <xf numFmtId="0" fontId="14" fillId="4" borderId="0" xfId="6" applyFont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12" fillId="0" borderId="24" xfId="10" applyFont="1" applyBorder="1" applyAlignment="1">
      <alignment horizontal="center"/>
    </xf>
    <xf numFmtId="0" fontId="14" fillId="4" borderId="24" xfId="6" applyFont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11" fillId="0" borderId="24" xfId="1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12">
    <cellStyle name="Heading 1" xfId="10" builtinId="16"/>
    <cellStyle name="Heading 3" xfId="11" builtinId="18"/>
    <cellStyle name="Normal" xfId="0" builtinId="0"/>
    <cellStyle name="Style 1" xfId="4"/>
    <cellStyle name="Style 2" xfId="5"/>
    <cellStyle name="Style 3" xfId="6"/>
    <cellStyle name="Style 4" xfId="7"/>
    <cellStyle name="Style 5" xfId="8"/>
    <cellStyle name="Style 6" xfId="9"/>
    <cellStyle name="نمط 1" xfId="1"/>
    <cellStyle name="نمط 2" xfId="2"/>
    <cellStyle name="نمط 3" xfId="3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2</xdr:row>
      <xdr:rowOff>66675</xdr:rowOff>
    </xdr:from>
    <xdr:to>
      <xdr:col>1</xdr:col>
      <xdr:colOff>504825</xdr:colOff>
      <xdr:row>2</xdr:row>
      <xdr:rowOff>885825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956575" y="647700"/>
          <a:ext cx="971550" cy="819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209550</xdr:colOff>
      <xdr:row>8</xdr:row>
      <xdr:rowOff>66675</xdr:rowOff>
    </xdr:from>
    <xdr:to>
      <xdr:col>1</xdr:col>
      <xdr:colOff>495300</xdr:colOff>
      <xdr:row>9</xdr:row>
      <xdr:rowOff>200025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966100" y="2857500"/>
          <a:ext cx="971550" cy="819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247650</xdr:colOff>
      <xdr:row>14</xdr:row>
      <xdr:rowOff>38100</xdr:rowOff>
    </xdr:from>
    <xdr:to>
      <xdr:col>1</xdr:col>
      <xdr:colOff>533400</xdr:colOff>
      <xdr:row>15</xdr:row>
      <xdr:rowOff>190500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928000" y="4857750"/>
          <a:ext cx="971550" cy="819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247650</xdr:colOff>
      <xdr:row>20</xdr:row>
      <xdr:rowOff>28575</xdr:rowOff>
    </xdr:from>
    <xdr:to>
      <xdr:col>1</xdr:col>
      <xdr:colOff>533400</xdr:colOff>
      <xdr:row>21</xdr:row>
      <xdr:rowOff>95250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928000" y="6877050"/>
          <a:ext cx="971550" cy="819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276225</xdr:colOff>
      <xdr:row>26</xdr:row>
      <xdr:rowOff>9525</xdr:rowOff>
    </xdr:from>
    <xdr:to>
      <xdr:col>1</xdr:col>
      <xdr:colOff>561975</xdr:colOff>
      <xdr:row>27</xdr:row>
      <xdr:rowOff>114300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899425" y="8886825"/>
          <a:ext cx="971550" cy="819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190500</xdr:colOff>
      <xdr:row>32</xdr:row>
      <xdr:rowOff>47625</xdr:rowOff>
    </xdr:from>
    <xdr:to>
      <xdr:col>1</xdr:col>
      <xdr:colOff>476250</xdr:colOff>
      <xdr:row>33</xdr:row>
      <xdr:rowOff>209550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985150" y="10953750"/>
          <a:ext cx="971550" cy="819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190500</xdr:colOff>
      <xdr:row>38</xdr:row>
      <xdr:rowOff>38100</xdr:rowOff>
    </xdr:from>
    <xdr:to>
      <xdr:col>1</xdr:col>
      <xdr:colOff>476250</xdr:colOff>
      <xdr:row>39</xdr:row>
      <xdr:rowOff>247650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985150" y="12973050"/>
          <a:ext cx="971550" cy="819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13"/>
  <dimension ref="B2:E115"/>
  <sheetViews>
    <sheetView rightToLeft="1" tabSelected="1" zoomScale="46" zoomScaleNormal="46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5" sqref="D5:N70"/>
    </sheetView>
  </sheetViews>
  <sheetFormatPr defaultRowHeight="14.25"/>
  <cols>
    <col min="1" max="1" width="3.625" customWidth="1"/>
    <col min="2" max="2" width="4.75" customWidth="1"/>
    <col min="3" max="3" width="29.625" customWidth="1"/>
    <col min="4" max="4" width="12.875" customWidth="1"/>
    <col min="5" max="5" width="19.625" customWidth="1"/>
  </cols>
  <sheetData>
    <row r="2" spans="2:5" ht="15" thickBot="1"/>
    <row r="3" spans="2:5" ht="21" customHeight="1">
      <c r="B3" s="40" t="s">
        <v>0</v>
      </c>
      <c r="C3" s="42" t="s">
        <v>3</v>
      </c>
      <c r="D3" s="46" t="s">
        <v>5</v>
      </c>
      <c r="E3" s="44" t="s">
        <v>2</v>
      </c>
    </row>
    <row r="4" spans="2:5" ht="45" customHeight="1" thickBot="1">
      <c r="B4" s="41"/>
      <c r="C4" s="43"/>
      <c r="D4" s="47"/>
      <c r="E4" s="45"/>
    </row>
    <row r="5" spans="2:5" ht="18.75" thickBot="1">
      <c r="B5" s="2">
        <v>1</v>
      </c>
      <c r="C5" s="19" t="s">
        <v>24</v>
      </c>
      <c r="D5" s="20" t="s">
        <v>101</v>
      </c>
    </row>
    <row r="6" spans="2:5" ht="18.75" thickBot="1">
      <c r="B6" s="3">
        <v>2</v>
      </c>
      <c r="C6" s="19" t="s">
        <v>25</v>
      </c>
      <c r="D6" s="20" t="s">
        <v>101</v>
      </c>
    </row>
    <row r="7" spans="2:5" ht="18.75" thickBot="1">
      <c r="B7" s="3">
        <v>3</v>
      </c>
      <c r="C7" s="19" t="s">
        <v>26</v>
      </c>
      <c r="D7" s="1" t="s">
        <v>101</v>
      </c>
    </row>
    <row r="8" spans="2:5" ht="18.75" thickBot="1">
      <c r="B8" s="3">
        <v>4</v>
      </c>
      <c r="C8" s="19" t="s">
        <v>27</v>
      </c>
      <c r="D8" s="1" t="s">
        <v>101</v>
      </c>
    </row>
    <row r="9" spans="2:5" ht="18.75" thickBot="1">
      <c r="B9" s="3">
        <v>5</v>
      </c>
      <c r="C9" s="19" t="s">
        <v>28</v>
      </c>
      <c r="D9" s="20" t="s">
        <v>101</v>
      </c>
    </row>
    <row r="10" spans="2:5" ht="18.75" thickBot="1">
      <c r="B10" s="3">
        <v>6</v>
      </c>
      <c r="C10" s="19" t="s">
        <v>29</v>
      </c>
      <c r="D10" s="20" t="s">
        <v>101</v>
      </c>
    </row>
    <row r="11" spans="2:5" ht="18.75" thickBot="1">
      <c r="B11" s="3">
        <v>7</v>
      </c>
      <c r="C11" s="19" t="s">
        <v>30</v>
      </c>
      <c r="D11" s="20" t="s">
        <v>101</v>
      </c>
    </row>
    <row r="12" spans="2:5" ht="18.75" thickBot="1">
      <c r="B12" s="3">
        <v>8</v>
      </c>
      <c r="C12" s="19" t="s">
        <v>31</v>
      </c>
      <c r="D12" s="20" t="s">
        <v>101</v>
      </c>
    </row>
    <row r="13" spans="2:5" ht="18.75" thickBot="1">
      <c r="B13" s="3">
        <v>9</v>
      </c>
      <c r="C13" s="19" t="s">
        <v>32</v>
      </c>
      <c r="D13" s="20" t="s">
        <v>101</v>
      </c>
    </row>
    <row r="14" spans="2:5" ht="18.75" thickBot="1">
      <c r="B14" s="3">
        <v>10</v>
      </c>
      <c r="C14" s="19" t="s">
        <v>33</v>
      </c>
      <c r="D14" s="20" t="s">
        <v>101</v>
      </c>
    </row>
    <row r="15" spans="2:5" ht="18.75" thickBot="1">
      <c r="B15" s="3">
        <v>11</v>
      </c>
      <c r="C15" s="19" t="s">
        <v>34</v>
      </c>
      <c r="D15" s="20" t="s">
        <v>101</v>
      </c>
    </row>
    <row r="16" spans="2:5" ht="18.75" thickBot="1">
      <c r="B16" s="3">
        <v>12</v>
      </c>
      <c r="C16" s="19" t="s">
        <v>35</v>
      </c>
      <c r="D16" s="20" t="s">
        <v>101</v>
      </c>
    </row>
    <row r="17" spans="2:4" ht="18.75" thickBot="1">
      <c r="B17" s="3">
        <v>13</v>
      </c>
      <c r="C17" s="19" t="s">
        <v>36</v>
      </c>
      <c r="D17" s="20" t="s">
        <v>101</v>
      </c>
    </row>
    <row r="18" spans="2:4" ht="18.75" thickBot="1">
      <c r="B18" s="3">
        <v>14</v>
      </c>
      <c r="C18" s="19" t="s">
        <v>37</v>
      </c>
      <c r="D18" s="20" t="s">
        <v>101</v>
      </c>
    </row>
    <row r="19" spans="2:4" ht="18.75" thickBot="1">
      <c r="B19" s="3">
        <v>15</v>
      </c>
      <c r="C19" s="19" t="s">
        <v>38</v>
      </c>
      <c r="D19" s="20" t="s">
        <v>102</v>
      </c>
    </row>
    <row r="20" spans="2:4" ht="18.75" thickBot="1">
      <c r="B20" s="3">
        <v>16</v>
      </c>
      <c r="C20" s="19" t="s">
        <v>39</v>
      </c>
      <c r="D20" s="20" t="s">
        <v>101</v>
      </c>
    </row>
    <row r="21" spans="2:4" ht="18.75" thickBot="1">
      <c r="B21" s="3">
        <v>17</v>
      </c>
      <c r="C21" s="19" t="s">
        <v>40</v>
      </c>
      <c r="D21" s="20" t="s">
        <v>102</v>
      </c>
    </row>
    <row r="22" spans="2:4" ht="18.75" thickBot="1">
      <c r="B22" s="3">
        <v>18</v>
      </c>
      <c r="C22" s="19" t="s">
        <v>41</v>
      </c>
      <c r="D22" s="20" t="s">
        <v>101</v>
      </c>
    </row>
    <row r="23" spans="2:4" ht="18.75" thickBot="1">
      <c r="B23" s="3">
        <v>19</v>
      </c>
      <c r="C23" s="19" t="s">
        <v>42</v>
      </c>
      <c r="D23" s="20" t="s">
        <v>101</v>
      </c>
    </row>
    <row r="24" spans="2:4" ht="18.75" thickBot="1">
      <c r="B24" s="3">
        <v>20</v>
      </c>
      <c r="C24" s="19" t="s">
        <v>43</v>
      </c>
      <c r="D24" s="20" t="s">
        <v>102</v>
      </c>
    </row>
    <row r="25" spans="2:4" ht="18.75" thickBot="1">
      <c r="B25" s="3">
        <v>21</v>
      </c>
      <c r="C25" s="19" t="s">
        <v>44</v>
      </c>
      <c r="D25" s="20" t="s">
        <v>102</v>
      </c>
    </row>
    <row r="26" spans="2:4" ht="18.75" thickBot="1">
      <c r="B26" s="3">
        <v>22</v>
      </c>
      <c r="C26" s="19" t="s">
        <v>45</v>
      </c>
      <c r="D26" s="20" t="s">
        <v>101</v>
      </c>
    </row>
    <row r="27" spans="2:4" ht="18.75" thickBot="1">
      <c r="B27" s="3">
        <v>23</v>
      </c>
      <c r="C27" s="19" t="s">
        <v>46</v>
      </c>
      <c r="D27" s="20" t="s">
        <v>101</v>
      </c>
    </row>
    <row r="28" spans="2:4" ht="18.75" thickBot="1">
      <c r="B28" s="3">
        <v>24</v>
      </c>
      <c r="C28" s="19" t="s">
        <v>47</v>
      </c>
      <c r="D28" s="20" t="s">
        <v>101</v>
      </c>
    </row>
    <row r="29" spans="2:4" ht="18.75" thickBot="1">
      <c r="B29" s="3">
        <v>25</v>
      </c>
      <c r="C29" s="19" t="s">
        <v>48</v>
      </c>
      <c r="D29" s="20" t="s">
        <v>102</v>
      </c>
    </row>
    <row r="30" spans="2:4" ht="18.75" thickBot="1">
      <c r="B30" s="3">
        <v>26</v>
      </c>
      <c r="C30" s="19" t="s">
        <v>49</v>
      </c>
      <c r="D30" s="20" t="s">
        <v>102</v>
      </c>
    </row>
    <row r="31" spans="2:4" ht="18.75" thickBot="1">
      <c r="B31" s="3">
        <v>27</v>
      </c>
      <c r="C31" s="19" t="s">
        <v>50</v>
      </c>
      <c r="D31" s="20" t="s">
        <v>102</v>
      </c>
    </row>
    <row r="32" spans="2:4" ht="18.75" thickBot="1">
      <c r="B32" s="3">
        <v>28</v>
      </c>
      <c r="C32" s="19" t="s">
        <v>51</v>
      </c>
      <c r="D32" s="20" t="s">
        <v>102</v>
      </c>
    </row>
    <row r="33" spans="2:5" ht="18.75" thickBot="1">
      <c r="B33" s="3">
        <v>29</v>
      </c>
      <c r="C33" s="19" t="s">
        <v>52</v>
      </c>
      <c r="D33" s="20" t="s">
        <v>102</v>
      </c>
      <c r="E33" s="23"/>
    </row>
    <row r="34" spans="2:5" ht="18.75" thickBot="1">
      <c r="B34" s="3">
        <v>30</v>
      </c>
      <c r="C34" s="19" t="s">
        <v>53</v>
      </c>
      <c r="D34" s="20" t="s">
        <v>102</v>
      </c>
    </row>
    <row r="35" spans="2:5" ht="18.75" thickBot="1">
      <c r="B35" s="3">
        <v>31</v>
      </c>
      <c r="C35" s="19" t="s">
        <v>54</v>
      </c>
      <c r="D35" s="20" t="s">
        <v>102</v>
      </c>
    </row>
    <row r="36" spans="2:5" ht="18.75" thickBot="1">
      <c r="B36" s="3">
        <v>32</v>
      </c>
      <c r="C36" s="19" t="s">
        <v>55</v>
      </c>
      <c r="D36" s="20" t="s">
        <v>102</v>
      </c>
    </row>
    <row r="37" spans="2:5" ht="18.75" thickBot="1">
      <c r="B37" s="3">
        <v>33</v>
      </c>
      <c r="C37" s="19" t="s">
        <v>56</v>
      </c>
      <c r="D37" s="20" t="s">
        <v>102</v>
      </c>
    </row>
    <row r="38" spans="2:5" ht="18.75" thickBot="1">
      <c r="B38" s="3">
        <v>34</v>
      </c>
      <c r="C38" s="19" t="s">
        <v>57</v>
      </c>
      <c r="D38" s="20" t="s">
        <v>102</v>
      </c>
    </row>
    <row r="39" spans="2:5" ht="18.75" thickBot="1">
      <c r="B39" s="3">
        <v>35</v>
      </c>
      <c r="C39" s="19" t="s">
        <v>58</v>
      </c>
      <c r="D39" s="20" t="s">
        <v>102</v>
      </c>
    </row>
    <row r="40" spans="2:5" ht="18.75" thickBot="1">
      <c r="B40" s="3">
        <v>36</v>
      </c>
      <c r="C40" s="19" t="s">
        <v>59</v>
      </c>
      <c r="D40" s="20" t="s">
        <v>102</v>
      </c>
    </row>
    <row r="41" spans="2:5" ht="18.75" thickBot="1">
      <c r="B41" s="3">
        <v>37</v>
      </c>
      <c r="C41" s="19" t="s">
        <v>60</v>
      </c>
      <c r="D41" s="20" t="s">
        <v>102</v>
      </c>
    </row>
    <row r="42" spans="2:5" ht="18.75" thickBot="1">
      <c r="B42" s="3">
        <v>38</v>
      </c>
      <c r="C42" s="19" t="s">
        <v>61</v>
      </c>
      <c r="D42" s="20" t="s">
        <v>102</v>
      </c>
    </row>
    <row r="43" spans="2:5" ht="18.75" thickBot="1">
      <c r="B43" s="3">
        <v>39</v>
      </c>
      <c r="C43" s="19" t="s">
        <v>62</v>
      </c>
      <c r="D43" s="20" t="s">
        <v>101</v>
      </c>
    </row>
    <row r="44" spans="2:5" ht="18.75" thickBot="1">
      <c r="B44" s="3">
        <v>40</v>
      </c>
      <c r="C44" s="19" t="s">
        <v>63</v>
      </c>
      <c r="D44" s="20" t="s">
        <v>102</v>
      </c>
    </row>
    <row r="45" spans="2:5" ht="18.75" thickBot="1">
      <c r="B45" s="3">
        <v>41</v>
      </c>
      <c r="C45" s="19" t="s">
        <v>64</v>
      </c>
      <c r="D45" s="20" t="s">
        <v>102</v>
      </c>
    </row>
    <row r="46" spans="2:5" ht="18.75" thickBot="1">
      <c r="B46" s="3">
        <v>42</v>
      </c>
      <c r="C46" s="19" t="s">
        <v>65</v>
      </c>
      <c r="D46" s="20" t="s">
        <v>102</v>
      </c>
    </row>
    <row r="47" spans="2:5" ht="18.75" thickBot="1">
      <c r="B47" s="3">
        <v>43</v>
      </c>
      <c r="C47" s="19" t="s">
        <v>66</v>
      </c>
      <c r="D47" s="20" t="s">
        <v>102</v>
      </c>
    </row>
    <row r="48" spans="2:5" ht="18.75" thickBot="1">
      <c r="B48" s="3">
        <v>44</v>
      </c>
      <c r="C48" s="19" t="s">
        <v>67</v>
      </c>
      <c r="D48" s="20" t="s">
        <v>102</v>
      </c>
    </row>
    <row r="49" spans="2:5" ht="18.75" thickBot="1">
      <c r="B49" s="3">
        <v>45</v>
      </c>
      <c r="C49" s="19" t="s">
        <v>68</v>
      </c>
      <c r="D49" s="20" t="s">
        <v>102</v>
      </c>
    </row>
    <row r="50" spans="2:5" ht="18.75" thickBot="1">
      <c r="B50" s="3">
        <v>46</v>
      </c>
      <c r="C50" s="19" t="s">
        <v>69</v>
      </c>
      <c r="D50" s="20" t="s">
        <v>102</v>
      </c>
    </row>
    <row r="51" spans="2:5" ht="18.75" thickBot="1">
      <c r="B51" s="3">
        <v>47</v>
      </c>
      <c r="C51" s="19" t="s">
        <v>70</v>
      </c>
      <c r="D51" s="20" t="s">
        <v>102</v>
      </c>
    </row>
    <row r="52" spans="2:5" ht="18.75" thickBot="1">
      <c r="B52" s="3">
        <v>48</v>
      </c>
      <c r="C52" s="19" t="s">
        <v>71</v>
      </c>
      <c r="D52" s="20" t="s">
        <v>102</v>
      </c>
      <c r="E52" s="22"/>
    </row>
    <row r="53" spans="2:5" ht="18.75" thickBot="1">
      <c r="B53" s="3">
        <v>49</v>
      </c>
      <c r="C53" s="19" t="s">
        <v>72</v>
      </c>
      <c r="D53" s="20" t="s">
        <v>102</v>
      </c>
    </row>
    <row r="54" spans="2:5" ht="18.75" thickBot="1">
      <c r="B54" s="3">
        <v>50</v>
      </c>
      <c r="C54" s="19" t="s">
        <v>73</v>
      </c>
      <c r="D54" s="20" t="s">
        <v>102</v>
      </c>
    </row>
    <row r="55" spans="2:5" ht="18.75" thickBot="1">
      <c r="B55" s="3">
        <v>51</v>
      </c>
      <c r="C55" s="19" t="s">
        <v>74</v>
      </c>
      <c r="D55" s="20" t="s">
        <v>102</v>
      </c>
    </row>
    <row r="56" spans="2:5" ht="18.75" thickBot="1">
      <c r="B56" s="3">
        <v>52</v>
      </c>
      <c r="C56" s="19" t="s">
        <v>75</v>
      </c>
      <c r="D56" s="20" t="s">
        <v>102</v>
      </c>
    </row>
    <row r="57" spans="2:5" ht="18.75" thickBot="1">
      <c r="B57" s="3">
        <v>53</v>
      </c>
      <c r="C57" s="19" t="s">
        <v>76</v>
      </c>
      <c r="D57" s="20" t="s">
        <v>102</v>
      </c>
      <c r="E57" s="22"/>
    </row>
    <row r="58" spans="2:5" ht="18.75" thickBot="1">
      <c r="B58" s="3">
        <v>54</v>
      </c>
      <c r="C58" s="19" t="s">
        <v>77</v>
      </c>
      <c r="D58" s="20" t="s">
        <v>102</v>
      </c>
    </row>
    <row r="59" spans="2:5" ht="18.75" thickBot="1">
      <c r="B59" s="3">
        <v>55</v>
      </c>
      <c r="C59" s="19" t="s">
        <v>78</v>
      </c>
      <c r="D59" s="20" t="s">
        <v>102</v>
      </c>
    </row>
    <row r="60" spans="2:5" ht="18.75" thickBot="1">
      <c r="B60" s="3">
        <v>56</v>
      </c>
      <c r="C60" s="19" t="s">
        <v>79</v>
      </c>
      <c r="D60" s="20" t="s">
        <v>102</v>
      </c>
    </row>
    <row r="61" spans="2:5" ht="18.75" thickBot="1">
      <c r="B61" s="3">
        <v>57</v>
      </c>
      <c r="C61" s="19" t="s">
        <v>80</v>
      </c>
      <c r="D61" s="20" t="s">
        <v>102</v>
      </c>
    </row>
    <row r="62" spans="2:5" ht="18.75" thickBot="1">
      <c r="B62" s="3">
        <v>58</v>
      </c>
      <c r="C62" s="19" t="s">
        <v>81</v>
      </c>
      <c r="D62" s="20" t="s">
        <v>101</v>
      </c>
    </row>
    <row r="63" spans="2:5" ht="18.75" thickBot="1">
      <c r="B63" s="3">
        <v>59</v>
      </c>
      <c r="C63" s="19" t="s">
        <v>82</v>
      </c>
      <c r="D63" s="20" t="s">
        <v>102</v>
      </c>
    </row>
    <row r="64" spans="2:5" ht="18.75" thickBot="1">
      <c r="B64" s="3">
        <v>60</v>
      </c>
      <c r="C64" s="19" t="s">
        <v>83</v>
      </c>
      <c r="D64" s="20" t="s">
        <v>102</v>
      </c>
    </row>
    <row r="65" spans="2:4" ht="18.75" thickBot="1">
      <c r="B65" s="3">
        <v>61</v>
      </c>
      <c r="C65" s="19" t="s">
        <v>84</v>
      </c>
      <c r="D65" s="20" t="s">
        <v>101</v>
      </c>
    </row>
    <row r="66" spans="2:4" ht="18.75" thickBot="1">
      <c r="B66" s="3">
        <v>62</v>
      </c>
      <c r="C66" s="19" t="s">
        <v>85</v>
      </c>
      <c r="D66" s="20" t="s">
        <v>102</v>
      </c>
    </row>
    <row r="67" spans="2:4" ht="18.75" thickBot="1">
      <c r="B67" s="3">
        <v>63</v>
      </c>
      <c r="C67" s="19" t="s">
        <v>86</v>
      </c>
      <c r="D67" s="20" t="s">
        <v>102</v>
      </c>
    </row>
    <row r="68" spans="2:4" ht="18.75" thickBot="1">
      <c r="B68" s="3">
        <v>64</v>
      </c>
      <c r="C68" s="19" t="s">
        <v>87</v>
      </c>
      <c r="D68" s="20" t="s">
        <v>101</v>
      </c>
    </row>
    <row r="69" spans="2:4" ht="18.75" thickBot="1">
      <c r="B69" s="3">
        <v>65</v>
      </c>
      <c r="C69" s="19" t="s">
        <v>88</v>
      </c>
      <c r="D69" s="20" t="s">
        <v>102</v>
      </c>
    </row>
    <row r="70" spans="2:4" ht="18.75" thickBot="1">
      <c r="B70" s="3">
        <v>66</v>
      </c>
      <c r="C70" s="19" t="s">
        <v>89</v>
      </c>
      <c r="D70" s="20" t="s">
        <v>101</v>
      </c>
    </row>
    <row r="71" spans="2:4" ht="18.75" thickBot="1">
      <c r="B71" s="3">
        <v>67</v>
      </c>
      <c r="C71" s="19"/>
      <c r="D71" s="20"/>
    </row>
    <row r="72" spans="2:4" ht="18.75" thickBot="1">
      <c r="B72" s="3">
        <v>68</v>
      </c>
      <c r="C72" s="19"/>
      <c r="D72" s="20"/>
    </row>
    <row r="73" spans="2:4" ht="18.75" thickBot="1">
      <c r="B73" s="3">
        <v>69</v>
      </c>
      <c r="C73" s="19"/>
      <c r="D73" s="20"/>
    </row>
    <row r="74" spans="2:4" ht="18.75" thickBot="1">
      <c r="B74" s="3">
        <v>70</v>
      </c>
      <c r="C74" s="19"/>
      <c r="D74" s="20"/>
    </row>
    <row r="75" spans="2:4" ht="18.75" thickBot="1">
      <c r="B75" s="3">
        <v>71</v>
      </c>
      <c r="C75" s="19"/>
      <c r="D75" s="20"/>
    </row>
    <row r="76" spans="2:4" ht="18.75" thickBot="1">
      <c r="B76" s="3">
        <v>72</v>
      </c>
      <c r="C76" s="19"/>
      <c r="D76" s="20"/>
    </row>
    <row r="77" spans="2:4" ht="18.75" thickBot="1">
      <c r="B77" s="3">
        <v>73</v>
      </c>
      <c r="C77" s="19"/>
      <c r="D77" s="20"/>
    </row>
    <row r="78" spans="2:4" ht="18.75" thickBot="1">
      <c r="B78" s="3">
        <v>74</v>
      </c>
      <c r="C78" s="19"/>
      <c r="D78" s="20"/>
    </row>
    <row r="79" spans="2:4" ht="18.75" thickBot="1">
      <c r="B79" s="3">
        <v>75</v>
      </c>
      <c r="C79" s="19"/>
      <c r="D79" s="20"/>
    </row>
    <row r="80" spans="2:4" ht="18.75" thickBot="1">
      <c r="B80" s="3">
        <v>76</v>
      </c>
      <c r="C80" s="19"/>
      <c r="D80" s="20"/>
    </row>
    <row r="81" spans="2:4" ht="18.75" thickBot="1">
      <c r="B81" s="3">
        <v>77</v>
      </c>
      <c r="C81" s="19"/>
      <c r="D81" s="20"/>
    </row>
    <row r="82" spans="2:4" ht="18.75" thickBot="1">
      <c r="B82" s="3">
        <v>78</v>
      </c>
      <c r="C82" s="19"/>
      <c r="D82" s="20"/>
    </row>
    <row r="83" spans="2:4" ht="18.75" thickBot="1">
      <c r="B83" s="3">
        <v>79</v>
      </c>
      <c r="C83" s="19"/>
      <c r="D83" s="20"/>
    </row>
    <row r="84" spans="2:4" ht="18.75" thickBot="1">
      <c r="B84" s="3">
        <v>80</v>
      </c>
      <c r="C84" s="19"/>
      <c r="D84" s="20"/>
    </row>
    <row r="85" spans="2:4" ht="18.75" thickBot="1">
      <c r="B85" s="3">
        <v>81</v>
      </c>
      <c r="C85" s="19"/>
      <c r="D85" s="20"/>
    </row>
    <row r="86" spans="2:4" ht="18.75" thickBot="1">
      <c r="B86" s="3">
        <v>82</v>
      </c>
      <c r="C86" s="19"/>
      <c r="D86" s="20"/>
    </row>
    <row r="87" spans="2:4" ht="18.75" thickBot="1">
      <c r="B87" s="3">
        <v>83</v>
      </c>
      <c r="C87" s="19"/>
      <c r="D87" s="20"/>
    </row>
    <row r="88" spans="2:4" ht="18.75" thickBot="1">
      <c r="B88" s="3">
        <v>84</v>
      </c>
      <c r="C88" s="19"/>
      <c r="D88" s="20"/>
    </row>
    <row r="89" spans="2:4" ht="18.75" thickBot="1">
      <c r="B89" s="3">
        <v>85</v>
      </c>
      <c r="C89" s="19"/>
      <c r="D89" s="20"/>
    </row>
    <row r="90" spans="2:4" ht="18.75" thickBot="1">
      <c r="B90" s="3">
        <v>86</v>
      </c>
      <c r="C90" s="19"/>
      <c r="D90" s="20"/>
    </row>
    <row r="91" spans="2:4" ht="18.75" thickBot="1">
      <c r="B91" s="3">
        <v>87</v>
      </c>
      <c r="C91" s="19"/>
      <c r="D91" s="20"/>
    </row>
    <row r="92" spans="2:4" ht="18.75" thickBot="1">
      <c r="B92" s="3">
        <v>88</v>
      </c>
      <c r="C92" s="19"/>
      <c r="D92" s="20"/>
    </row>
    <row r="93" spans="2:4" ht="18.75" thickBot="1">
      <c r="B93" s="3">
        <v>89</v>
      </c>
      <c r="C93" s="19"/>
      <c r="D93" s="20"/>
    </row>
    <row r="94" spans="2:4" ht="18.75" thickBot="1">
      <c r="B94" s="3">
        <v>90</v>
      </c>
      <c r="C94" s="19"/>
      <c r="D94" s="20"/>
    </row>
    <row r="95" spans="2:4" ht="18.75" thickBot="1">
      <c r="B95" s="3">
        <v>91</v>
      </c>
      <c r="C95" s="19"/>
      <c r="D95" s="20"/>
    </row>
    <row r="96" spans="2:4" ht="18.75" thickBot="1">
      <c r="B96" s="3">
        <v>92</v>
      </c>
      <c r="C96" s="19"/>
      <c r="D96" s="20"/>
    </row>
    <row r="97" spans="2:5" ht="18.75" thickBot="1">
      <c r="B97" s="3">
        <v>93</v>
      </c>
      <c r="C97" s="19"/>
      <c r="D97" s="20"/>
    </row>
    <row r="98" spans="2:5" ht="18.75" thickBot="1">
      <c r="B98" s="3">
        <v>94</v>
      </c>
      <c r="C98" s="19"/>
      <c r="D98" s="20"/>
    </row>
    <row r="99" spans="2:5" ht="18.75" thickBot="1">
      <c r="B99" s="3">
        <v>95</v>
      </c>
      <c r="C99" s="19"/>
      <c r="D99" s="20"/>
    </row>
    <row r="100" spans="2:5" ht="18.75" thickBot="1">
      <c r="B100" s="3">
        <v>96</v>
      </c>
      <c r="C100" s="19"/>
      <c r="D100" s="20"/>
    </row>
    <row r="101" spans="2:5" ht="18.75" thickBot="1">
      <c r="B101" s="3">
        <v>97</v>
      </c>
      <c r="C101" s="19"/>
      <c r="D101" s="20"/>
    </row>
    <row r="102" spans="2:5" ht="18.75" thickBot="1">
      <c r="B102" s="3">
        <v>98</v>
      </c>
      <c r="C102" s="19"/>
      <c r="D102" s="20"/>
    </row>
    <row r="103" spans="2:5" ht="18.75" thickBot="1">
      <c r="B103" s="3">
        <v>99</v>
      </c>
      <c r="C103" s="19"/>
      <c r="D103" s="20"/>
      <c r="E103" s="5"/>
    </row>
    <row r="104" spans="2:5" ht="18.75" thickBot="1">
      <c r="B104" s="3">
        <v>100</v>
      </c>
      <c r="C104" s="19"/>
      <c r="D104" s="20"/>
      <c r="E104" s="5"/>
    </row>
    <row r="105" spans="2:5" ht="18.75" thickBot="1">
      <c r="B105" s="3">
        <v>101</v>
      </c>
      <c r="C105" s="19"/>
      <c r="D105" s="20"/>
      <c r="E105" s="5"/>
    </row>
    <row r="106" spans="2:5" ht="18.75" thickBot="1">
      <c r="B106" s="3">
        <v>102</v>
      </c>
      <c r="C106" s="21"/>
      <c r="D106" s="20"/>
      <c r="E106" s="5"/>
    </row>
    <row r="107" spans="2:5" ht="18.75" thickBot="1">
      <c r="B107" s="3">
        <v>103</v>
      </c>
      <c r="C107" s="19"/>
      <c r="D107" s="20"/>
      <c r="E107" s="5"/>
    </row>
    <row r="108" spans="2:5" ht="18.75" thickBot="1">
      <c r="B108" s="3">
        <v>104</v>
      </c>
      <c r="C108" s="19"/>
      <c r="D108" s="20"/>
      <c r="E108" s="5"/>
    </row>
    <row r="109" spans="2:5" ht="18.75" thickBot="1">
      <c r="B109" s="3">
        <v>105</v>
      </c>
      <c r="C109" s="19"/>
      <c r="D109" s="20"/>
      <c r="E109" s="5"/>
    </row>
    <row r="110" spans="2:5" ht="18.75" thickBot="1">
      <c r="B110" s="3">
        <v>106</v>
      </c>
      <c r="C110" s="19"/>
      <c r="D110" s="20"/>
      <c r="E110" s="5"/>
    </row>
    <row r="111" spans="2:5" ht="18.75" thickBot="1">
      <c r="B111" s="3">
        <v>107</v>
      </c>
      <c r="C111" s="19"/>
      <c r="D111" s="20"/>
      <c r="E111" s="5"/>
    </row>
    <row r="112" spans="2:5" ht="18.75" thickBot="1">
      <c r="B112" s="3">
        <v>108</v>
      </c>
      <c r="C112" s="21"/>
      <c r="D112" s="20"/>
      <c r="E112" s="5"/>
    </row>
    <row r="113" spans="2:5" ht="18.75" thickBot="1">
      <c r="B113" s="3">
        <v>109</v>
      </c>
      <c r="C113" s="21"/>
      <c r="D113" s="20"/>
      <c r="E113" s="5"/>
    </row>
    <row r="114" spans="2:5" ht="18.75" thickBot="1">
      <c r="B114" s="3">
        <v>110</v>
      </c>
      <c r="C114" s="19"/>
      <c r="D114" s="20"/>
      <c r="E114" s="5"/>
    </row>
    <row r="115" spans="2:5" ht="18.75" thickBot="1">
      <c r="B115" s="3">
        <v>111</v>
      </c>
      <c r="C115" s="21"/>
      <c r="D115" s="20"/>
      <c r="E115" s="5"/>
    </row>
  </sheetData>
  <mergeCells count="4">
    <mergeCell ref="B3:B4"/>
    <mergeCell ref="C3:C4"/>
    <mergeCell ref="E3:E4"/>
    <mergeCell ref="D3:D4"/>
  </mergeCells>
  <conditionalFormatting sqref="D5:D115">
    <cfRule type="containsText" dxfId="0" priority="4" operator="containsText" text="مكمل">
      <formula>NOT(ISERROR(SEARCH("مكمل",D5)))</formula>
    </cfRule>
  </conditionalFormatting>
  <printOptions horizontalCentered="1"/>
  <pageMargins left="0.19685039370078741" right="0.19685039370078741" top="1.1811023622047245" bottom="0.78740157480314965" header="0.31496062992125984" footer="0.31496062992125984"/>
  <pageSetup paperSize="9" scale="85" orientation="landscape" horizontalDpi="4294967293" verticalDpi="4294967293" r:id="rId1"/>
  <headerFooter>
    <oddHeader>&amp;L&amp;"-,Bold"&amp;20المرحلة الخامسة 2014 - 2015&amp;"-,Regular"&amp;11&amp;P&amp;C&amp;G&amp;R&amp;"-,Bold"&amp;14     &amp;22  جامعة بغداد / كلية الطب البيطري    اللجنة الامتحانية المركزية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14"/>
  <dimension ref="A1:Q42"/>
  <sheetViews>
    <sheetView rightToLeft="1" workbookViewId="0">
      <selection activeCell="O26" sqref="O26"/>
    </sheetView>
  </sheetViews>
  <sheetFormatPr defaultRowHeight="14.25"/>
  <cols>
    <col min="2" max="2" width="10.875" customWidth="1"/>
    <col min="3" max="3" width="11.625" customWidth="1"/>
    <col min="10" max="12" width="9" style="28"/>
    <col min="13" max="13" width="9" style="32"/>
    <col min="14" max="14" width="9" style="39"/>
    <col min="15" max="15" width="11" customWidth="1"/>
  </cols>
  <sheetData>
    <row r="1" spans="1:17" ht="21" thickBot="1">
      <c r="A1" s="67" t="s">
        <v>6</v>
      </c>
      <c r="B1" s="67"/>
      <c r="C1" s="67"/>
      <c r="D1" s="68" t="s">
        <v>91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 t="s">
        <v>7</v>
      </c>
      <c r="Q1" s="69"/>
    </row>
    <row r="2" spans="1:17" ht="24.75" customHeight="1" thickBot="1">
      <c r="A2" s="67" t="s">
        <v>8</v>
      </c>
      <c r="B2" s="67"/>
      <c r="C2" s="11" t="s">
        <v>9</v>
      </c>
      <c r="D2" s="71" t="str">
        <f>VLOOKUP($O$2,تقادير!$B$5:$E$115,2,FALSE)</f>
        <v>مصعب كامل عبد الحميد عباس</v>
      </c>
      <c r="E2" s="71"/>
      <c r="F2" s="71"/>
      <c r="G2" s="71"/>
      <c r="H2" s="71"/>
      <c r="I2" s="71"/>
      <c r="J2" s="25"/>
      <c r="K2" s="25"/>
      <c r="L2" s="25"/>
      <c r="M2" s="34"/>
      <c r="N2" s="36"/>
      <c r="O2" s="12">
        <v>1</v>
      </c>
      <c r="P2" s="13"/>
      <c r="Q2" s="13"/>
    </row>
    <row r="3" spans="1:17" ht="72.75" customHeight="1" thickBot="1">
      <c r="A3" s="14"/>
      <c r="B3" s="14"/>
      <c r="C3" s="15" t="s">
        <v>10</v>
      </c>
      <c r="D3" s="16" t="s">
        <v>21</v>
      </c>
      <c r="E3" s="16" t="s">
        <v>15</v>
      </c>
      <c r="F3" s="16" t="s">
        <v>90</v>
      </c>
      <c r="G3" s="16" t="s">
        <v>22</v>
      </c>
      <c r="H3" s="16" t="s">
        <v>4</v>
      </c>
      <c r="I3" s="16" t="s">
        <v>23</v>
      </c>
      <c r="J3" s="16" t="s">
        <v>95</v>
      </c>
      <c r="K3" s="16" t="s">
        <v>96</v>
      </c>
      <c r="L3" s="16" t="s">
        <v>94</v>
      </c>
      <c r="M3" s="16" t="s">
        <v>97</v>
      </c>
      <c r="N3" s="16" t="s">
        <v>99</v>
      </c>
      <c r="O3" s="16"/>
      <c r="P3" s="72" t="e">
        <f>VLOOKUP($O$2,تقادير!$B$5:$E$115,10,FALSE)</f>
        <v>#REF!</v>
      </c>
      <c r="Q3" s="72"/>
    </row>
    <row r="4" spans="1:17" ht="24" customHeight="1" thickBot="1">
      <c r="A4" s="14"/>
      <c r="B4" s="14"/>
      <c r="C4" s="15" t="s">
        <v>1</v>
      </c>
      <c r="D4" s="17" t="s">
        <v>16</v>
      </c>
      <c r="E4" s="17" t="s">
        <v>16</v>
      </c>
      <c r="F4" s="17" t="s">
        <v>16</v>
      </c>
      <c r="G4" s="17" t="s">
        <v>17</v>
      </c>
      <c r="H4" s="17" t="s">
        <v>16</v>
      </c>
      <c r="I4" s="17" t="s">
        <v>19</v>
      </c>
      <c r="J4" s="17" t="s">
        <v>16</v>
      </c>
      <c r="K4" s="17" t="s">
        <v>17</v>
      </c>
      <c r="L4" s="17" t="s">
        <v>16</v>
      </c>
      <c r="M4" s="17" t="s">
        <v>98</v>
      </c>
      <c r="N4" s="17" t="s">
        <v>20</v>
      </c>
      <c r="O4" s="17" t="e">
        <f>VLOOKUP($O$2,تقادير!$B$5:$E$115,9,FALSE)</f>
        <v>#REF!</v>
      </c>
      <c r="P4" s="13"/>
      <c r="Q4" s="13"/>
    </row>
    <row r="5" spans="1:17" ht="15.75" thickBot="1">
      <c r="A5" s="70" t="s">
        <v>13</v>
      </c>
      <c r="B5" s="70"/>
      <c r="C5" s="70"/>
      <c r="D5" s="18"/>
      <c r="E5" s="18"/>
      <c r="F5" s="70" t="s">
        <v>14</v>
      </c>
      <c r="G5" s="70"/>
      <c r="H5" s="70"/>
      <c r="I5" s="70"/>
      <c r="J5" s="24"/>
      <c r="K5" s="24"/>
      <c r="L5" s="24"/>
      <c r="M5" s="33"/>
      <c r="N5" s="35"/>
      <c r="O5" s="70" t="s">
        <v>12</v>
      </c>
      <c r="P5" s="70"/>
      <c r="Q5" s="70"/>
    </row>
    <row r="6" spans="1:17" ht="15.75" thickBot="1">
      <c r="A6" s="70"/>
      <c r="B6" s="70"/>
      <c r="C6" s="70"/>
      <c r="D6" s="18"/>
      <c r="E6" s="18"/>
      <c r="F6" s="70"/>
      <c r="G6" s="70"/>
      <c r="H6" s="70"/>
      <c r="I6" s="70"/>
      <c r="J6" s="24"/>
      <c r="K6" s="24"/>
      <c r="L6" s="24"/>
      <c r="M6" s="33"/>
      <c r="N6" s="35"/>
      <c r="O6" s="70"/>
      <c r="P6" s="70"/>
      <c r="Q6" s="70"/>
    </row>
    <row r="7" spans="1:17" ht="21" customHeight="1" thickBot="1">
      <c r="A7" s="62" t="s">
        <v>6</v>
      </c>
      <c r="B7" s="62"/>
      <c r="C7" s="63"/>
      <c r="D7" s="64" t="s">
        <v>92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6" t="s">
        <v>7</v>
      </c>
      <c r="Q7" s="66"/>
    </row>
    <row r="8" spans="1:17" ht="24.75" customHeight="1" thickTop="1" thickBot="1">
      <c r="A8" s="48" t="s">
        <v>8</v>
      </c>
      <c r="B8" s="48"/>
      <c r="C8" s="10" t="s">
        <v>9</v>
      </c>
      <c r="D8" s="55" t="str">
        <f>VLOOKUP($O$8,تقادير!$B$5:$E$115,2,FALSE)</f>
        <v>منار جعفر صاحب مهدي</v>
      </c>
      <c r="E8" s="55"/>
      <c r="F8" s="55"/>
      <c r="G8" s="55"/>
      <c r="H8" s="55"/>
      <c r="I8" s="55"/>
      <c r="J8" s="29"/>
      <c r="K8" s="29"/>
      <c r="L8" s="29"/>
      <c r="M8" s="29"/>
      <c r="N8" s="29"/>
      <c r="O8" s="9">
        <f>O2+1</f>
        <v>2</v>
      </c>
      <c r="P8" s="4"/>
      <c r="Q8" s="4"/>
    </row>
    <row r="9" spans="1:17" ht="54" customHeight="1" thickTop="1" thickBot="1">
      <c r="C9" s="6" t="s">
        <v>10</v>
      </c>
      <c r="D9" s="16" t="s">
        <v>21</v>
      </c>
      <c r="E9" s="16" t="s">
        <v>15</v>
      </c>
      <c r="F9" s="16" t="s">
        <v>90</v>
      </c>
      <c r="G9" s="16" t="s">
        <v>22</v>
      </c>
      <c r="H9" s="16" t="s">
        <v>4</v>
      </c>
      <c r="I9" s="16" t="s">
        <v>23</v>
      </c>
      <c r="J9" s="16" t="s">
        <v>95</v>
      </c>
      <c r="K9" s="16" t="s">
        <v>96</v>
      </c>
      <c r="L9" s="16" t="s">
        <v>94</v>
      </c>
      <c r="M9" s="16" t="s">
        <v>97</v>
      </c>
      <c r="N9" s="16" t="s">
        <v>99</v>
      </c>
      <c r="O9" s="16"/>
      <c r="P9" s="56" t="e">
        <f>VLOOKUP($O$8,تقادير!$B$5:$E$115,10,FALSE)</f>
        <v>#REF!</v>
      </c>
      <c r="Q9" s="57"/>
    </row>
    <row r="10" spans="1:17" ht="21" thickBot="1">
      <c r="C10" s="6" t="s">
        <v>1</v>
      </c>
      <c r="D10" s="7" t="str">
        <f>VLOOKUP($O$8,تقادير!$B$5:$E$115,3,FALSE)</f>
        <v>ناجح</v>
      </c>
      <c r="E10" s="7">
        <f>VLOOKUP($O$8,تقادير!$B$5:$E$115,4,FALSE)</f>
        <v>0</v>
      </c>
      <c r="F10" s="7" t="e">
        <f>VLOOKUP($O$8,تقادير!$B$5:$E$115,5,FALSE)</f>
        <v>#REF!</v>
      </c>
      <c r="G10" s="7" t="s">
        <v>17</v>
      </c>
      <c r="H10" s="7" t="e">
        <f>VLOOKUP($O$8,تقادير!$B$5:$E$115,7,FALSE)</f>
        <v>#REF!</v>
      </c>
      <c r="I10" s="7" t="e">
        <f>VLOOKUP($O$8,تقادير!$B$5:$E$115,8,FALSE)</f>
        <v>#REF!</v>
      </c>
      <c r="J10" s="7" t="s">
        <v>16</v>
      </c>
      <c r="K10" s="7" t="s">
        <v>16</v>
      </c>
      <c r="L10" s="7" t="s">
        <v>20</v>
      </c>
      <c r="M10" s="7" t="s">
        <v>98</v>
      </c>
      <c r="N10" s="7" t="s">
        <v>19</v>
      </c>
      <c r="O10" s="7" t="e">
        <f>VLOOKUP($O$8,تقادير!$B$5:$E$115,9,FALSE)</f>
        <v>#REF!</v>
      </c>
      <c r="P10" s="4"/>
      <c r="Q10" s="4"/>
    </row>
    <row r="11" spans="1:17" ht="15.75" customHeight="1" thickBot="1">
      <c r="A11" s="50" t="s">
        <v>13</v>
      </c>
      <c r="B11" s="50"/>
      <c r="C11" s="50"/>
      <c r="D11" s="8"/>
      <c r="E11" s="8"/>
      <c r="F11" s="52" t="s">
        <v>14</v>
      </c>
      <c r="G11" s="52"/>
      <c r="H11" s="52"/>
      <c r="I11" s="52"/>
      <c r="J11" s="26"/>
      <c r="K11" s="26"/>
      <c r="L11" s="26"/>
      <c r="M11" s="30"/>
      <c r="N11" s="37"/>
      <c r="O11" s="50" t="s">
        <v>12</v>
      </c>
      <c r="P11" s="50"/>
      <c r="Q11" s="50"/>
    </row>
    <row r="12" spans="1:17" ht="15.75" thickBot="1">
      <c r="A12" s="51"/>
      <c r="B12" s="51"/>
      <c r="C12" s="51"/>
      <c r="D12" s="8"/>
      <c r="E12" s="8"/>
      <c r="F12" s="51"/>
      <c r="G12" s="51"/>
      <c r="H12" s="51"/>
      <c r="I12" s="51"/>
      <c r="J12" s="27"/>
      <c r="K12" s="27"/>
      <c r="L12" s="27"/>
      <c r="M12" s="31"/>
      <c r="N12" s="38"/>
      <c r="O12" s="51"/>
      <c r="P12" s="51"/>
      <c r="Q12" s="51"/>
    </row>
    <row r="13" spans="1:17" ht="21" thickBot="1">
      <c r="A13" s="58" t="s">
        <v>6</v>
      </c>
      <c r="B13" s="58"/>
      <c r="C13" s="59"/>
      <c r="D13" s="60" t="s">
        <v>92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49" t="s">
        <v>7</v>
      </c>
      <c r="Q13" s="49"/>
    </row>
    <row r="14" spans="1:17" ht="24.75" customHeight="1" thickTop="1" thickBot="1">
      <c r="A14" s="48" t="s">
        <v>8</v>
      </c>
      <c r="B14" s="48"/>
      <c r="C14" s="10" t="s">
        <v>9</v>
      </c>
      <c r="D14" s="55" t="str">
        <f>VLOOKUP($O$14,تقادير!$B$5:$E$115,2,FALSE)</f>
        <v>منى داود سلمان كشيش</v>
      </c>
      <c r="E14" s="55"/>
      <c r="F14" s="55"/>
      <c r="G14" s="55"/>
      <c r="H14" s="55"/>
      <c r="I14" s="55"/>
      <c r="J14" s="29"/>
      <c r="K14" s="29"/>
      <c r="L14" s="29"/>
      <c r="M14" s="29"/>
      <c r="N14" s="29"/>
      <c r="O14" s="9">
        <f>O8+1</f>
        <v>3</v>
      </c>
    </row>
    <row r="15" spans="1:17" ht="52.5" customHeight="1" thickTop="1" thickBot="1">
      <c r="C15" s="6" t="s">
        <v>10</v>
      </c>
      <c r="D15" s="16" t="s">
        <v>21</v>
      </c>
      <c r="E15" s="16" t="s">
        <v>15</v>
      </c>
      <c r="F15" s="16" t="s">
        <v>90</v>
      </c>
      <c r="G15" s="16" t="s">
        <v>22</v>
      </c>
      <c r="H15" s="16" t="s">
        <v>4</v>
      </c>
      <c r="I15" s="16" t="s">
        <v>23</v>
      </c>
      <c r="J15" s="16" t="s">
        <v>95</v>
      </c>
      <c r="K15" s="16" t="s">
        <v>96</v>
      </c>
      <c r="L15" s="16" t="s">
        <v>94</v>
      </c>
      <c r="M15" s="16" t="s">
        <v>97</v>
      </c>
      <c r="N15" s="16" t="s">
        <v>99</v>
      </c>
      <c r="O15" s="16"/>
      <c r="P15" s="56" t="e">
        <f>VLOOKUP($O$14,تقادير!$B$5:$E$115,10,FALSE)</f>
        <v>#REF!</v>
      </c>
      <c r="Q15" s="57"/>
    </row>
    <row r="16" spans="1:17" ht="21" thickBot="1">
      <c r="C16" s="6" t="s">
        <v>1</v>
      </c>
      <c r="D16" s="7" t="str">
        <f>VLOOKUP($O$14,تقادير!$B$5:$E$115,3,FALSE)</f>
        <v>ناجح</v>
      </c>
      <c r="E16" s="7">
        <f>VLOOKUP($O$14,تقادير!$B$5:$E$115,4,FALSE)</f>
        <v>0</v>
      </c>
      <c r="F16" s="7" t="e">
        <f>VLOOKUP($O$14,تقادير!$B$5:$E$115,5,FALSE)</f>
        <v>#REF!</v>
      </c>
      <c r="G16" s="7" t="e">
        <f>VLOOKUP($O$14,تقادير!$B$5:$E$115,6,FALSE)</f>
        <v>#REF!</v>
      </c>
      <c r="H16" s="7" t="e">
        <f>VLOOKUP($O$14,تقادير!$B$5:$E$115,7,FALSE)</f>
        <v>#REF!</v>
      </c>
      <c r="I16" s="7" t="e">
        <f>VLOOKUP($O$14,تقادير!$B$5:$E$115,8,FALSE)</f>
        <v>#REF!</v>
      </c>
      <c r="J16" s="7" t="s">
        <v>16</v>
      </c>
      <c r="K16" s="7" t="s">
        <v>18</v>
      </c>
      <c r="L16" s="7" t="s">
        <v>16</v>
      </c>
      <c r="M16" s="7" t="s">
        <v>98</v>
      </c>
      <c r="N16" s="7" t="s">
        <v>17</v>
      </c>
      <c r="O16" s="7" t="e">
        <f>VLOOKUP($O$14,تقادير!$B$5:$E$115,9,FALSE)</f>
        <v>#REF!</v>
      </c>
    </row>
    <row r="17" spans="1:17" ht="15.75" thickBot="1">
      <c r="A17" s="50" t="s">
        <v>13</v>
      </c>
      <c r="B17" s="50"/>
      <c r="C17" s="50"/>
      <c r="D17" s="8"/>
      <c r="E17" s="8"/>
      <c r="F17" s="52" t="s">
        <v>14</v>
      </c>
      <c r="G17" s="52"/>
      <c r="H17" s="52"/>
      <c r="I17" s="52"/>
      <c r="J17" s="26"/>
      <c r="K17" s="26"/>
      <c r="L17" s="26"/>
      <c r="M17" s="30"/>
      <c r="N17" s="37"/>
      <c r="O17" s="50" t="s">
        <v>12</v>
      </c>
      <c r="P17" s="50"/>
      <c r="Q17" s="50"/>
    </row>
    <row r="18" spans="1:17" ht="15.75" thickBot="1">
      <c r="A18" s="51"/>
      <c r="B18" s="51"/>
      <c r="C18" s="51"/>
      <c r="D18" s="8"/>
      <c r="E18" s="8"/>
      <c r="F18" s="51"/>
      <c r="G18" s="51"/>
      <c r="H18" s="51"/>
      <c r="I18" s="51"/>
      <c r="J18" s="27"/>
      <c r="K18" s="27"/>
      <c r="L18" s="27"/>
      <c r="M18" s="31"/>
      <c r="N18" s="38"/>
      <c r="O18" s="51"/>
      <c r="P18" s="51"/>
      <c r="Q18" s="51"/>
    </row>
    <row r="19" spans="1:17" ht="21" thickBot="1">
      <c r="A19" s="58" t="s">
        <v>6</v>
      </c>
      <c r="B19" s="58"/>
      <c r="C19" s="59"/>
      <c r="D19" s="60" t="s">
        <v>91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49" t="s">
        <v>7</v>
      </c>
      <c r="Q19" s="49"/>
    </row>
    <row r="20" spans="1:17" ht="24.75" customHeight="1" thickTop="1" thickBot="1">
      <c r="A20" s="48" t="s">
        <v>8</v>
      </c>
      <c r="B20" s="48"/>
      <c r="C20" s="10" t="s">
        <v>9</v>
      </c>
      <c r="D20" s="55" t="str">
        <f>VLOOKUP($O$20,تقادير!$B$5:$E$115,2,FALSE)</f>
        <v>منى مثنى ياسين طه</v>
      </c>
      <c r="E20" s="55"/>
      <c r="F20" s="55"/>
      <c r="G20" s="55"/>
      <c r="H20" s="55"/>
      <c r="I20" s="55"/>
      <c r="J20" s="29"/>
      <c r="K20" s="29"/>
      <c r="L20" s="29"/>
      <c r="M20" s="29"/>
      <c r="N20" s="29"/>
      <c r="O20" s="9">
        <f>O14+1</f>
        <v>4</v>
      </c>
    </row>
    <row r="21" spans="1:17" ht="59.25" customHeight="1" thickTop="1" thickBot="1">
      <c r="C21" s="6" t="s">
        <v>10</v>
      </c>
      <c r="D21" s="16" t="s">
        <v>21</v>
      </c>
      <c r="E21" s="16" t="s">
        <v>15</v>
      </c>
      <c r="F21" s="16" t="s">
        <v>90</v>
      </c>
      <c r="G21" s="16" t="s">
        <v>22</v>
      </c>
      <c r="H21" s="16" t="s">
        <v>4</v>
      </c>
      <c r="I21" s="16" t="s">
        <v>23</v>
      </c>
      <c r="J21" s="16" t="s">
        <v>95</v>
      </c>
      <c r="K21" s="16" t="s">
        <v>96</v>
      </c>
      <c r="L21" s="16" t="s">
        <v>94</v>
      </c>
      <c r="M21" s="16" t="s">
        <v>97</v>
      </c>
      <c r="N21" s="16" t="s">
        <v>99</v>
      </c>
      <c r="O21" s="16"/>
      <c r="P21" s="56" t="e">
        <f>VLOOKUP($O$20,تقادير!$B$5:$E$115,10,FALSE)</f>
        <v>#REF!</v>
      </c>
      <c r="Q21" s="57"/>
    </row>
    <row r="22" spans="1:17" ht="21" thickBot="1">
      <c r="C22" s="6" t="s">
        <v>1</v>
      </c>
      <c r="D22" s="7" t="str">
        <f>VLOOKUP($O$20,تقادير!$B$5:$E$115,3,FALSE)</f>
        <v>ناجح</v>
      </c>
      <c r="E22" s="7">
        <f>VLOOKUP($O$20,تقادير!$B$5:$E$115,4,FALSE)</f>
        <v>0</v>
      </c>
      <c r="F22" s="7" t="e">
        <f>VLOOKUP($O$20,تقادير!$B$5:$E$115,5,FALSE)</f>
        <v>#REF!</v>
      </c>
      <c r="G22" s="7" t="e">
        <f>VLOOKUP($O$20,تقادير!$B$5:$E$115,6,FALSE)</f>
        <v>#REF!</v>
      </c>
      <c r="H22" s="7" t="e">
        <f>VLOOKUP($O$20,تقادير!$B$5:$E$115,7,FALSE)</f>
        <v>#REF!</v>
      </c>
      <c r="I22" s="7" t="e">
        <f>VLOOKUP($O$20,تقادير!$B$5:$E$115,8,FALSE)</f>
        <v>#REF!</v>
      </c>
      <c r="J22" s="7" t="s">
        <v>16</v>
      </c>
      <c r="K22" s="7" t="s">
        <v>17</v>
      </c>
      <c r="L22" s="7" t="s">
        <v>16</v>
      </c>
      <c r="M22" s="7" t="s">
        <v>98</v>
      </c>
      <c r="N22" s="7" t="s">
        <v>20</v>
      </c>
      <c r="O22" s="7" t="e">
        <f>VLOOKUP($O$20,تقادير!$B$5:$E$115,9,FALSE)</f>
        <v>#REF!</v>
      </c>
    </row>
    <row r="23" spans="1:17" ht="15.75" thickBot="1">
      <c r="A23" s="50" t="s">
        <v>13</v>
      </c>
      <c r="B23" s="50"/>
      <c r="C23" s="50"/>
      <c r="D23" s="8"/>
      <c r="E23" s="8"/>
      <c r="F23" s="52" t="s">
        <v>14</v>
      </c>
      <c r="G23" s="52"/>
      <c r="H23" s="52"/>
      <c r="I23" s="52"/>
      <c r="J23" s="26"/>
      <c r="K23" s="26"/>
      <c r="L23" s="26"/>
      <c r="M23" s="30"/>
      <c r="N23" s="37"/>
      <c r="O23" s="50" t="s">
        <v>12</v>
      </c>
      <c r="P23" s="50"/>
      <c r="Q23" s="50"/>
    </row>
    <row r="24" spans="1:17" ht="15.75" thickBot="1">
      <c r="A24" s="51"/>
      <c r="B24" s="51"/>
      <c r="C24" s="51"/>
      <c r="D24" s="8"/>
      <c r="E24" s="8"/>
      <c r="F24" s="51"/>
      <c r="G24" s="51"/>
      <c r="H24" s="51"/>
      <c r="I24" s="51"/>
      <c r="J24" s="27"/>
      <c r="K24" s="27"/>
      <c r="L24" s="27"/>
      <c r="M24" s="31"/>
      <c r="N24" s="38"/>
      <c r="O24" s="51"/>
      <c r="P24" s="51"/>
      <c r="Q24" s="51"/>
    </row>
    <row r="25" spans="1:17" ht="21" thickBot="1">
      <c r="A25" s="58" t="s">
        <v>6</v>
      </c>
      <c r="B25" s="58"/>
      <c r="C25" s="59"/>
      <c r="D25" s="60" t="s">
        <v>92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49" t="s">
        <v>7</v>
      </c>
      <c r="Q25" s="49"/>
    </row>
    <row r="26" spans="1:17" ht="24.75" customHeight="1" thickTop="1" thickBot="1">
      <c r="A26" s="48" t="s">
        <v>8</v>
      </c>
      <c r="B26" s="48"/>
      <c r="C26" s="10" t="s">
        <v>9</v>
      </c>
      <c r="D26" s="55" t="e">
        <f>VLOOKUP($O$26,تقادير!$B$5:$E$115,2,FALSE)</f>
        <v>#NAME?</v>
      </c>
      <c r="E26" s="55"/>
      <c r="F26" s="55"/>
      <c r="G26" s="55"/>
      <c r="H26" s="55"/>
      <c r="I26" s="55"/>
      <c r="J26" s="29"/>
      <c r="K26" s="29"/>
      <c r="L26" s="29"/>
      <c r="M26" s="29"/>
      <c r="N26" s="29"/>
      <c r="O26" s="9" t="e">
        <f>O2O20+1</f>
        <v>#NAME?</v>
      </c>
    </row>
    <row r="27" spans="1:17" ht="56.25" customHeight="1" thickTop="1" thickBot="1">
      <c r="C27" s="6" t="s">
        <v>10</v>
      </c>
      <c r="D27" s="16" t="s">
        <v>21</v>
      </c>
      <c r="E27" s="16" t="s">
        <v>15</v>
      </c>
      <c r="F27" s="16" t="s">
        <v>90</v>
      </c>
      <c r="G27" s="16" t="s">
        <v>22</v>
      </c>
      <c r="H27" s="16" t="s">
        <v>4</v>
      </c>
      <c r="I27" s="16" t="s">
        <v>23</v>
      </c>
      <c r="J27" s="16" t="s">
        <v>95</v>
      </c>
      <c r="K27" s="16" t="s">
        <v>96</v>
      </c>
      <c r="L27" s="16" t="s">
        <v>94</v>
      </c>
      <c r="M27" s="16" t="s">
        <v>97</v>
      </c>
      <c r="N27" s="16" t="s">
        <v>99</v>
      </c>
      <c r="O27" s="16"/>
      <c r="P27" s="56" t="e">
        <f>VLOOKUP($O$26,تقادير!$B$5:$E$115,10,FALSE)</f>
        <v>#NAME?</v>
      </c>
      <c r="Q27" s="57"/>
    </row>
    <row r="28" spans="1:17" ht="21" thickBot="1">
      <c r="C28" s="6" t="s">
        <v>1</v>
      </c>
      <c r="D28" s="7" t="e">
        <f>VLOOKUP($O$26,تقادير!$B$5:$E$115,3,FALSE)</f>
        <v>#NAME?</v>
      </c>
      <c r="E28" s="7" t="e">
        <f>VLOOKUP($O$26,تقادير!$B$5:$E$115,4,FALSE)</f>
        <v>#NAME?</v>
      </c>
      <c r="F28" s="7" t="e">
        <f>VLOOKUP($O$26,تقادير!$B$5:$E$115,5,FALSE)</f>
        <v>#NAME?</v>
      </c>
      <c r="G28" s="7" t="e">
        <f>VLOOKUP($O$26,تقادير!$B$5:$E$115,6,FALSE)</f>
        <v>#NAME?</v>
      </c>
      <c r="H28" s="7" t="e">
        <f>VLOOKUP($O$26,تقادير!$B$5:$E$115,7,FALSE)</f>
        <v>#NAME?</v>
      </c>
      <c r="I28" s="7" t="e">
        <f>VLOOKUP($O$26,تقادير!$B$5:$E$115,8,FALSE)</f>
        <v>#NAME?</v>
      </c>
      <c r="J28" s="7" t="s">
        <v>19</v>
      </c>
      <c r="K28" s="7" t="s">
        <v>17</v>
      </c>
      <c r="L28" s="7" t="s">
        <v>19</v>
      </c>
      <c r="M28" s="7" t="s">
        <v>98</v>
      </c>
      <c r="N28" s="7" t="s">
        <v>16</v>
      </c>
      <c r="O28" s="7" t="e">
        <f>VLOOKUP($O$26,تقادير!$B$5:$E$115,9,FALSE)</f>
        <v>#NAME?</v>
      </c>
    </row>
    <row r="29" spans="1:17" ht="15.75" thickBot="1">
      <c r="A29" s="50" t="s">
        <v>11</v>
      </c>
      <c r="B29" s="50"/>
      <c r="C29" s="50"/>
      <c r="D29" s="8"/>
      <c r="E29" s="8"/>
      <c r="F29" s="52" t="s">
        <v>14</v>
      </c>
      <c r="G29" s="52"/>
      <c r="H29" s="52"/>
      <c r="I29" s="52"/>
      <c r="J29" s="26"/>
      <c r="K29" s="26"/>
      <c r="L29" s="26"/>
      <c r="M29" s="30"/>
      <c r="N29" s="37"/>
      <c r="O29" s="50" t="s">
        <v>12</v>
      </c>
      <c r="P29" s="50"/>
      <c r="Q29" s="50"/>
    </row>
    <row r="30" spans="1:17" ht="15.75" thickBot="1">
      <c r="A30" s="51"/>
      <c r="B30" s="51"/>
      <c r="C30" s="51"/>
      <c r="D30" s="8"/>
      <c r="E30" s="8"/>
      <c r="F30" s="51"/>
      <c r="G30" s="51"/>
      <c r="H30" s="51"/>
      <c r="I30" s="51"/>
      <c r="J30" s="27"/>
      <c r="K30" s="27"/>
      <c r="L30" s="27"/>
      <c r="M30" s="31"/>
      <c r="N30" s="38"/>
      <c r="O30" s="51"/>
      <c r="P30" s="51"/>
      <c r="Q30" s="51"/>
    </row>
    <row r="31" spans="1:17" ht="21" thickBot="1">
      <c r="A31" s="58" t="s">
        <v>6</v>
      </c>
      <c r="B31" s="58"/>
      <c r="C31" s="59"/>
      <c r="D31" s="60" t="s">
        <v>92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49" t="s">
        <v>7</v>
      </c>
      <c r="Q31" s="49"/>
    </row>
    <row r="32" spans="1:17" ht="24.75" customHeight="1" thickTop="1" thickBot="1">
      <c r="A32" s="48" t="s">
        <v>8</v>
      </c>
      <c r="B32" s="48"/>
      <c r="C32" s="10" t="s">
        <v>9</v>
      </c>
      <c r="D32" s="55" t="e">
        <f>VLOOKUP($O$32,تقادير!$B$5:$E$115,2,FALSE)</f>
        <v>#NAME?</v>
      </c>
      <c r="E32" s="55"/>
      <c r="F32" s="55"/>
      <c r="G32" s="55"/>
      <c r="H32" s="55"/>
      <c r="I32" s="55"/>
      <c r="J32" s="29"/>
      <c r="K32" s="29"/>
      <c r="L32" s="29"/>
      <c r="M32" s="29"/>
      <c r="N32" s="29"/>
      <c r="O32" s="9" t="e">
        <f>O26+1</f>
        <v>#NAME?</v>
      </c>
    </row>
    <row r="33" spans="1:17" ht="51.75" customHeight="1" thickTop="1" thickBot="1">
      <c r="C33" s="6" t="s">
        <v>10</v>
      </c>
      <c r="D33" s="16" t="s">
        <v>21</v>
      </c>
      <c r="E33" s="16" t="s">
        <v>15</v>
      </c>
      <c r="F33" s="16" t="s">
        <v>90</v>
      </c>
      <c r="G33" s="16" t="s">
        <v>22</v>
      </c>
      <c r="H33" s="16" t="s">
        <v>4</v>
      </c>
      <c r="I33" s="16" t="s">
        <v>23</v>
      </c>
      <c r="J33" s="16" t="s">
        <v>95</v>
      </c>
      <c r="K33" s="16" t="s">
        <v>96</v>
      </c>
      <c r="L33" s="16" t="s">
        <v>94</v>
      </c>
      <c r="M33" s="16" t="s">
        <v>97</v>
      </c>
      <c r="N33" s="16" t="s">
        <v>99</v>
      </c>
      <c r="O33" s="16"/>
      <c r="P33" s="56" t="e">
        <f>VLOOKUP($O$32,تقادير!$B$5:$E$115,10,FALSE)</f>
        <v>#NAME?</v>
      </c>
      <c r="Q33" s="57"/>
    </row>
    <row r="34" spans="1:17" ht="22.5" customHeight="1" thickBot="1">
      <c r="C34" s="6" t="s">
        <v>1</v>
      </c>
      <c r="D34" s="7" t="e">
        <f>VLOOKUP($O$32,تقادير!$B$5:$E$115,3,FALSE)</f>
        <v>#NAME?</v>
      </c>
      <c r="E34" s="7" t="e">
        <f>VLOOKUP($O$32,تقادير!$B$5:$E$115,4,FALSE)</f>
        <v>#NAME?</v>
      </c>
      <c r="F34" s="7" t="e">
        <f>VLOOKUP($O$32,تقادير!$B$5:$E$115,5,FALSE)</f>
        <v>#NAME?</v>
      </c>
      <c r="G34" s="7" t="e">
        <f>VLOOKUP($O$32,تقادير!$B$5:$E$115,6,FALSE)</f>
        <v>#NAME?</v>
      </c>
      <c r="H34" s="7" t="e">
        <f>VLOOKUP($O$32,تقادير!$B$5:$E$115,7,FALSE)</f>
        <v>#NAME?</v>
      </c>
      <c r="I34" s="7" t="e">
        <f>VLOOKUP($O$32,تقادير!$B$5:$E$115,8,FALSE)</f>
        <v>#NAME?</v>
      </c>
      <c r="J34" s="7" t="s">
        <v>100</v>
      </c>
      <c r="K34" s="7" t="s">
        <v>18</v>
      </c>
      <c r="L34" s="7" t="s">
        <v>19</v>
      </c>
      <c r="M34" s="7" t="s">
        <v>98</v>
      </c>
      <c r="N34" s="7" t="s">
        <v>16</v>
      </c>
      <c r="O34" s="7" t="e">
        <f>VLOOKUP($O$32,تقادير!$B$5:$E$115,9,FALSE)</f>
        <v>#NAME?</v>
      </c>
    </row>
    <row r="35" spans="1:17" ht="15.75" customHeight="1" thickBot="1">
      <c r="A35" s="50" t="s">
        <v>13</v>
      </c>
      <c r="B35" s="50"/>
      <c r="C35" s="50"/>
      <c r="D35" s="8"/>
      <c r="E35" s="8"/>
      <c r="F35" s="52" t="s">
        <v>14</v>
      </c>
      <c r="G35" s="52"/>
      <c r="H35" s="52"/>
      <c r="I35" s="52"/>
      <c r="J35" s="26"/>
      <c r="K35" s="26"/>
      <c r="L35" s="26"/>
      <c r="M35" s="30"/>
      <c r="N35" s="37"/>
      <c r="O35" s="50" t="s">
        <v>12</v>
      </c>
      <c r="P35" s="53"/>
      <c r="Q35" s="53"/>
    </row>
    <row r="36" spans="1:17" ht="15.75" thickBot="1">
      <c r="A36" s="51"/>
      <c r="B36" s="51"/>
      <c r="C36" s="51"/>
      <c r="D36" s="8"/>
      <c r="E36" s="8"/>
      <c r="F36" s="51"/>
      <c r="G36" s="51"/>
      <c r="H36" s="51"/>
      <c r="I36" s="51"/>
      <c r="J36" s="27"/>
      <c r="K36" s="27"/>
      <c r="L36" s="27"/>
      <c r="M36" s="31"/>
      <c r="N36" s="38"/>
      <c r="O36" s="54"/>
      <c r="P36" s="54"/>
      <c r="Q36" s="54"/>
    </row>
    <row r="37" spans="1:17" ht="39" customHeight="1" thickBot="1">
      <c r="A37" s="58" t="s">
        <v>6</v>
      </c>
      <c r="B37" s="58"/>
      <c r="C37" s="59"/>
      <c r="D37" s="60" t="s">
        <v>93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49" t="s">
        <v>7</v>
      </c>
      <c r="Q37" s="49"/>
    </row>
    <row r="38" spans="1:17" ht="27.75" customHeight="1" thickTop="1" thickBot="1">
      <c r="A38" s="48" t="s">
        <v>8</v>
      </c>
      <c r="B38" s="48"/>
      <c r="C38" s="10" t="s">
        <v>9</v>
      </c>
      <c r="D38" s="55" t="e">
        <f>VLOOKUP($O$38,تقادير!$B$5:$E$115,2,FALSE)</f>
        <v>#NAME?</v>
      </c>
      <c r="E38" s="55"/>
      <c r="F38" s="55"/>
      <c r="G38" s="55"/>
      <c r="H38" s="55"/>
      <c r="I38" s="55"/>
      <c r="J38" s="29"/>
      <c r="K38" s="29"/>
      <c r="L38" s="29"/>
      <c r="M38" s="29"/>
      <c r="N38" s="29"/>
      <c r="O38" s="9" t="e">
        <f>O32+1</f>
        <v>#NAME?</v>
      </c>
    </row>
    <row r="39" spans="1:17" ht="48" customHeight="1" thickTop="1" thickBot="1">
      <c r="C39" s="6" t="s">
        <v>10</v>
      </c>
      <c r="D39" s="16" t="s">
        <v>21</v>
      </c>
      <c r="E39" s="16" t="s">
        <v>15</v>
      </c>
      <c r="F39" s="16" t="s">
        <v>90</v>
      </c>
      <c r="G39" s="16" t="s">
        <v>22</v>
      </c>
      <c r="H39" s="16" t="s">
        <v>4</v>
      </c>
      <c r="I39" s="16" t="s">
        <v>23</v>
      </c>
      <c r="J39" s="16" t="s">
        <v>95</v>
      </c>
      <c r="K39" s="16" t="s">
        <v>96</v>
      </c>
      <c r="L39" s="16" t="s">
        <v>94</v>
      </c>
      <c r="M39" s="16" t="s">
        <v>97</v>
      </c>
      <c r="N39" s="16" t="s">
        <v>99</v>
      </c>
      <c r="O39" s="16"/>
      <c r="P39" s="56" t="e">
        <f>VLOOKUP($O$38,تقادير!$B$5:$E$115,10,FALSE)</f>
        <v>#NAME?</v>
      </c>
      <c r="Q39" s="57"/>
    </row>
    <row r="40" spans="1:17" ht="21" thickBot="1">
      <c r="C40" s="6" t="s">
        <v>1</v>
      </c>
      <c r="D40" s="7" t="e">
        <f>VLOOKUP($O$38,تقادير!$B$5:$E$115,3,FALSE)</f>
        <v>#NAME?</v>
      </c>
      <c r="E40" s="7" t="e">
        <f>VLOOKUP($O$38,تقادير!$B$5:$E$115,4,FALSE)</f>
        <v>#NAME?</v>
      </c>
      <c r="F40" s="7" t="e">
        <f>VLOOKUP($O$38,تقادير!$B$5:$E$115,5,FALSE)</f>
        <v>#NAME?</v>
      </c>
      <c r="G40" s="7" t="e">
        <f>VLOOKUP($O$38,تقادير!$B$5:$E$115,6,FALSE)</f>
        <v>#NAME?</v>
      </c>
      <c r="H40" s="7" t="e">
        <f>VLOOKUP($O$38,تقادير!$B$5:$E$115,7,FALSE)</f>
        <v>#NAME?</v>
      </c>
      <c r="I40" s="7" t="e">
        <f>VLOOKUP($O$38,تقادير!$B$5:$E$115,8,FALSE)</f>
        <v>#NAME?</v>
      </c>
      <c r="J40" s="7" t="s">
        <v>16</v>
      </c>
      <c r="K40" s="7" t="s">
        <v>17</v>
      </c>
      <c r="L40" s="7" t="s">
        <v>17</v>
      </c>
      <c r="M40" s="7" t="s">
        <v>98</v>
      </c>
      <c r="N40" s="7" t="s">
        <v>19</v>
      </c>
      <c r="O40" s="7" t="e">
        <f>VLOOKUP($O$38,تقادير!$B$5:$E$115,9,FALSE)</f>
        <v>#NAME?</v>
      </c>
    </row>
    <row r="41" spans="1:17" ht="15.75" thickBot="1">
      <c r="A41" s="50" t="s">
        <v>13</v>
      </c>
      <c r="B41" s="50"/>
      <c r="C41" s="50"/>
      <c r="D41" s="8"/>
      <c r="E41" s="8"/>
      <c r="F41" s="52" t="s">
        <v>14</v>
      </c>
      <c r="G41" s="52"/>
      <c r="H41" s="52"/>
      <c r="I41" s="52"/>
      <c r="J41" s="26"/>
      <c r="K41" s="26"/>
      <c r="L41" s="26"/>
      <c r="M41" s="30"/>
      <c r="N41" s="37"/>
      <c r="O41" s="50" t="s">
        <v>12</v>
      </c>
      <c r="P41" s="50"/>
      <c r="Q41" s="50"/>
    </row>
    <row r="42" spans="1:17" ht="15.75" thickBot="1">
      <c r="A42" s="51"/>
      <c r="B42" s="51"/>
      <c r="C42" s="51"/>
      <c r="D42" s="8"/>
      <c r="E42" s="8"/>
      <c r="F42" s="51"/>
      <c r="G42" s="51"/>
      <c r="H42" s="51"/>
      <c r="I42" s="51"/>
      <c r="J42" s="27"/>
      <c r="K42" s="27"/>
      <c r="L42" s="27"/>
      <c r="M42" s="31"/>
      <c r="N42" s="38"/>
      <c r="O42" s="51"/>
      <c r="P42" s="51"/>
      <c r="Q42" s="51"/>
    </row>
  </sheetData>
  <mergeCells count="63">
    <mergeCell ref="A1:C1"/>
    <mergeCell ref="D1:O1"/>
    <mergeCell ref="P1:Q1"/>
    <mergeCell ref="A2:B2"/>
    <mergeCell ref="A5:C6"/>
    <mergeCell ref="F5:I6"/>
    <mergeCell ref="O5:Q6"/>
    <mergeCell ref="D2:I2"/>
    <mergeCell ref="P3:Q3"/>
    <mergeCell ref="A7:C7"/>
    <mergeCell ref="D7:O7"/>
    <mergeCell ref="P7:Q7"/>
    <mergeCell ref="A8:B8"/>
    <mergeCell ref="A11:C12"/>
    <mergeCell ref="F11:I12"/>
    <mergeCell ref="O11:Q12"/>
    <mergeCell ref="P9:Q9"/>
    <mergeCell ref="D8:I8"/>
    <mergeCell ref="A13:C13"/>
    <mergeCell ref="D13:O13"/>
    <mergeCell ref="P13:Q13"/>
    <mergeCell ref="A14:B14"/>
    <mergeCell ref="A17:C18"/>
    <mergeCell ref="F17:I18"/>
    <mergeCell ref="O17:Q18"/>
    <mergeCell ref="P15:Q15"/>
    <mergeCell ref="D14:I14"/>
    <mergeCell ref="A25:C25"/>
    <mergeCell ref="D25:O25"/>
    <mergeCell ref="P25:Q25"/>
    <mergeCell ref="D20:I20"/>
    <mergeCell ref="D26:I26"/>
    <mergeCell ref="A19:C19"/>
    <mergeCell ref="D19:O19"/>
    <mergeCell ref="P19:Q19"/>
    <mergeCell ref="A20:B20"/>
    <mergeCell ref="A23:C24"/>
    <mergeCell ref="F23:I24"/>
    <mergeCell ref="O23:Q24"/>
    <mergeCell ref="P21:Q21"/>
    <mergeCell ref="A41:C42"/>
    <mergeCell ref="F41:I42"/>
    <mergeCell ref="O41:Q42"/>
    <mergeCell ref="D38:I38"/>
    <mergeCell ref="A26:B26"/>
    <mergeCell ref="A29:C30"/>
    <mergeCell ref="F29:I30"/>
    <mergeCell ref="O29:Q30"/>
    <mergeCell ref="P27:Q27"/>
    <mergeCell ref="P33:Q33"/>
    <mergeCell ref="P39:Q39"/>
    <mergeCell ref="A37:C37"/>
    <mergeCell ref="D37:O37"/>
    <mergeCell ref="P37:Q37"/>
    <mergeCell ref="A31:C31"/>
    <mergeCell ref="D31:O31"/>
    <mergeCell ref="A38:B38"/>
    <mergeCell ref="P31:Q31"/>
    <mergeCell ref="A32:B32"/>
    <mergeCell ref="A35:C36"/>
    <mergeCell ref="F35:I36"/>
    <mergeCell ref="O35:Q36"/>
    <mergeCell ref="D32:I32"/>
  </mergeCells>
  <conditionalFormatting sqref="D4:O4 D10:O10 D16:O16 D28:O28 D34:O34 D40:O40">
    <cfRule type="containsText" dxfId="3" priority="22" operator="containsText" text="ضعيف">
      <formula>NOT(ISERROR(SEARCH("ضعيف",D4)))</formula>
    </cfRule>
  </conditionalFormatting>
  <conditionalFormatting sqref="D22:O22">
    <cfRule type="containsText" dxfId="2" priority="10" operator="containsText" text="ضعيف">
      <formula>NOT(ISERROR(SEARCH("ضعيف",D22)))</formula>
    </cfRule>
    <cfRule type="containsText" dxfId="1" priority="11" operator="containsText" text="ضعيف">
      <formula>NOT(ISERROR(SEARCH("ضعيف",D22)))</formula>
    </cfRule>
  </conditionalFormatting>
  <dataValidations count="1">
    <dataValidation type="list" allowBlank="1" showInputMessage="1" showErrorMessage="1" sqref="O2">
      <formula1>number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تقادير</vt:lpstr>
      <vt:lpstr>شهادة</vt:lpstr>
      <vt:lpstr>number</vt:lpstr>
      <vt:lpstr>تقادير!Print_Titles</vt:lpstr>
      <vt:lpstr>الرقم</vt:lpstr>
      <vt:lpstr>الرقم1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2017-07-05T09:05:10Z</dcterms:modified>
</cp:coreProperties>
</file>